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"/>
    </mc:Choice>
  </mc:AlternateContent>
  <xr:revisionPtr revIDLastSave="0" documentId="13_ncr:1_{BAAC6E9B-6DD7-4DC6-A70B-E1D427CB14B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IJMY" sheetId="5" r:id="rId1"/>
    <sheet name="VYDAJE" sheetId="4" r:id="rId2"/>
    <sheet name="SF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5" l="1"/>
  <c r="D42" i="5"/>
  <c r="D96" i="4"/>
  <c r="D74" i="4" l="1"/>
  <c r="B74" i="4" l="1"/>
  <c r="B96" i="4"/>
  <c r="B60" i="4"/>
  <c r="D6" i="4" l="1"/>
  <c r="D45" i="5"/>
  <c r="D44" i="5" s="1"/>
  <c r="C45" i="5"/>
  <c r="B45" i="5"/>
  <c r="B44" i="5" s="1"/>
  <c r="C44" i="5"/>
  <c r="C42" i="5"/>
  <c r="B42" i="5"/>
  <c r="D30" i="5"/>
  <c r="C30" i="5"/>
  <c r="D27" i="5"/>
  <c r="C27" i="5"/>
  <c r="B27" i="5"/>
  <c r="D19" i="5"/>
  <c r="C19" i="5"/>
  <c r="B19" i="5"/>
  <c r="D12" i="5"/>
  <c r="C12" i="5"/>
  <c r="B12" i="5"/>
  <c r="D7" i="5"/>
  <c r="C7" i="5"/>
  <c r="B7" i="5"/>
  <c r="D123" i="4"/>
  <c r="D137" i="4"/>
  <c r="D136" i="4" s="1"/>
  <c r="C137" i="4"/>
  <c r="C136" i="4" s="1"/>
  <c r="B137" i="4"/>
  <c r="B136" i="4" s="1"/>
  <c r="C123" i="4"/>
  <c r="B123" i="4"/>
  <c r="D103" i="4"/>
  <c r="D102" i="4" s="1"/>
  <c r="C103" i="4"/>
  <c r="C102" i="4" s="1"/>
  <c r="B103" i="4"/>
  <c r="B102" i="4" s="1"/>
  <c r="C96" i="4"/>
  <c r="D91" i="4"/>
  <c r="C91" i="4"/>
  <c r="B91" i="4"/>
  <c r="C74" i="4"/>
  <c r="D60" i="4"/>
  <c r="C60" i="4"/>
  <c r="D52" i="4"/>
  <c r="C52" i="4"/>
  <c r="B52" i="4"/>
  <c r="D30" i="4"/>
  <c r="C30" i="4"/>
  <c r="B30" i="4"/>
  <c r="D20" i="4"/>
  <c r="C20" i="4"/>
  <c r="B20" i="4"/>
  <c r="C6" i="4"/>
  <c r="B6" i="4"/>
  <c r="D23" i="4" l="1"/>
  <c r="B23" i="4"/>
  <c r="B143" i="4" s="1"/>
  <c r="C35" i="5"/>
  <c r="C49" i="5" s="1"/>
  <c r="C23" i="4"/>
  <c r="C143" i="4" s="1"/>
  <c r="D35" i="5"/>
  <c r="D49" i="5" s="1"/>
  <c r="B35" i="5"/>
  <c r="B49" i="5" s="1"/>
  <c r="C5" i="3" l="1"/>
  <c r="B5" i="3"/>
  <c r="D143" i="4" l="1"/>
</calcChain>
</file>

<file path=xl/sharedStrings.xml><?xml version="1.0" encoding="utf-8"?>
<sst xmlns="http://schemas.openxmlformats.org/spreadsheetml/2006/main" count="250" uniqueCount="236">
  <si>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</si>
  <si>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</si>
  <si>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</si>
  <si>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</si>
  <si>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</si>
  <si>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</si>
  <si>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</si>
  <si>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</si>
  <si>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</si>
  <si>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</si>
  <si>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</si>
  <si>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</si>
  <si>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</si>
  <si>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</si>
  <si>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</si>
  <si>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</si>
  <si>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</si>
  <si>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</si>
  <si>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</si>
  <si>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</si>
  <si>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</si>
  <si>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</si>
  <si>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</si>
  <si>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</si>
  <si>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</si>
  <si>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</si>
  <si>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</si>
  <si>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</si>
  <si>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</si>
  <si>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</si>
  <si>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</si>
  <si>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</si>
  <si>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</si>
  <si>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</si>
  <si>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</si>
  <si>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</si>
  <si>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</si>
  <si>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</si>
  <si>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Příjmy</t>
  </si>
  <si>
    <t>Výdaje</t>
  </si>
  <si>
    <t>Úroky</t>
  </si>
  <si>
    <t>Příspěvek na stravování</t>
  </si>
  <si>
    <t>Příspěvek na reprezentaci</t>
  </si>
  <si>
    <t>Příspěvek na penzijní připojištění</t>
  </si>
  <si>
    <t>Příspěvek na dovolenou</t>
  </si>
  <si>
    <t xml:space="preserve">Poplatky </t>
  </si>
  <si>
    <t>Rezerva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</si>
  <si>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</si>
  <si>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</si>
  <si>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</si>
  <si>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</si>
  <si>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</si>
  <si>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</si>
  <si>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</si>
  <si>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</si>
  <si>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</si>
  <si>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</si>
  <si>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</si>
  <si>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</si>
  <si>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</si>
  <si>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</si>
  <si>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</si>
  <si>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</si>
  <si>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</si>
  <si>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</si>
  <si>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</si>
  <si>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</si>
  <si>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</si>
  <si>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</si>
  <si>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</si>
  <si>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</si>
  <si>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</si>
  <si>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</si>
  <si>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</si>
  <si>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</si>
  <si>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</si>
  <si>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</si>
  <si>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</si>
  <si>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</si>
  <si>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</si>
  <si>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</si>
  <si>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</si>
  <si>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</si>
  <si>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</si>
  <si>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</si>
  <si>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</si>
  <si>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</si>
  <si>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</si>
  <si>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</si>
  <si>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</si>
  <si>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</si>
  <si>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</si>
  <si>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</si>
  <si>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</si>
  <si>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</si>
  <si>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</si>
  <si>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</si>
  <si>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</si>
  <si>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</si>
  <si>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</si>
  <si>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</si>
  <si>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</si>
  <si>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</si>
  <si>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</si>
  <si>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</si>
  <si>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</si>
  <si>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</si>
  <si>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</si>
  <si>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</si>
  <si>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</si>
  <si>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</si>
  <si>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</si>
  <si>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</si>
  <si>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</si>
  <si>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</si>
  <si>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</si>
  <si>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</si>
  <si>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</si>
  <si>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</si>
  <si>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</si>
  <si>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</si>
  <si>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</si>
  <si>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</si>
  <si>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</si>
  <si>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</si>
  <si>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</si>
  <si>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</si>
  <si>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</si>
  <si>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</si>
  <si>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</si>
  <si>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</si>
  <si>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</si>
  <si>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</si>
  <si>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</si>
  <si>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</si>
  <si>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</si>
  <si>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</si>
  <si>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</si>
  <si>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</si>
  <si>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</si>
  <si>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</si>
  <si>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</si>
  <si>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</si>
  <si>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</si>
  <si>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</si>
  <si>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</si>
  <si>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</si>
  <si>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</si>
  <si>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</si>
  <si>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</si>
  <si>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</si>
  <si>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</si>
  <si>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</si>
  <si>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</si>
  <si>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</si>
  <si>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</si>
  <si>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</si>
  <si>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</si>
  <si>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</si>
  <si>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</si>
  <si>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</si>
  <si>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</si>
  <si>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</si>
  <si>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</si>
  <si>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</si>
  <si>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</si>
  <si>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</si>
  <si>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</si>
  <si>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</si>
  <si>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</si>
  <si>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</si>
  <si>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</si>
  <si>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</si>
  <si>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</si>
  <si>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>částka je stanovena dle příl. transfery mezi městem a MO.</t>
  </si>
  <si>
    <t xml:space="preserve">   Transfer na údržbu zeleně (sekání) v lokalitě Svítkov - západ</t>
  </si>
  <si>
    <t>Solární systém pro ÚMO Pardubice VI</t>
  </si>
  <si>
    <t>- výdaje v souvislosti s GDPR</t>
  </si>
  <si>
    <t>dotace na vytváření pracovních příležitostí v rámci veřejně prospěšných prací.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</si>
  <si>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</si>
  <si>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</si>
  <si>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</si>
  <si>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</si>
  <si>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</si>
  <si>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</si>
  <si>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</si>
  <si>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</si>
  <si>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</si>
  <si>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</si>
  <si>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>Návrh rozpočtu 2024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</si>
  <si>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</si>
  <si>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</si>
  <si>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</si>
  <si>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</si>
  <si>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</si>
  <si>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</si>
  <si>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</si>
  <si>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</si>
  <si>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Dotace Římskokatolické farnosti Rosice nad Labem</t>
  </si>
  <si>
    <t>Očekávaná skutečnost k 31.12.2023</t>
  </si>
  <si>
    <t>Příděl v roce 2024</t>
  </si>
  <si>
    <t>Rozpočet MO Pardubice VI na rok 2024 - sociální fond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</si>
  <si>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</si>
  <si>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</si>
  <si>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</si>
  <si>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</si>
  <si>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</si>
  <si>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</si>
  <si>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</si>
  <si>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</si>
  <si>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</si>
  <si>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</si>
  <si>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</si>
  <si>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viz. žádost, položka bude upravena dle schválených částek.</t>
  </si>
  <si>
    <t>v součinnosti s VaK.</t>
  </si>
  <si>
    <t>Rekonstrukce komunikace Kokešova Staré Čívice</t>
  </si>
  <si>
    <t>Rekonstrukce ulice V Borku ve Starých Čívicích</t>
  </si>
  <si>
    <t>předpokládané náklady na zajištění elektrické přípojky.</t>
  </si>
  <si>
    <t>kpt. Poplera</t>
  </si>
  <si>
    <t>oprava povrchu komunikace.</t>
  </si>
  <si>
    <t xml:space="preserve">Schválený rozpočet 2023 po IX. RO </t>
  </si>
  <si>
    <t xml:space="preserve">     Dotace z Pardubického kraje - workoutové hřiště ve Svítkově - Sweetpark</t>
  </si>
  <si>
    <t>Rezerva rozpočtu - termínovaný vklad</t>
  </si>
  <si>
    <t>předpokládané náklady na PD na zateplení budovy úřadu.</t>
  </si>
  <si>
    <t>Rezerva rozpočtu - ZO Českého zahrádkářského svazu Staré Čívice</t>
  </si>
  <si>
    <t>Rezerva rozpočtu - Sportoviště Popkovice</t>
  </si>
  <si>
    <t>Rezerva rozpočtu - kap. 15 - Životní prostředí, pol. PD, studie, posudky</t>
  </si>
  <si>
    <t>Rezerva rozpočtu - Přírodní sportovní areál "K Pašti"</t>
  </si>
  <si>
    <t>Rezerva rozpočtu - Knihovny - upgrade a technická podpora programu</t>
  </si>
  <si>
    <t>Čerpání rozpočtu k 23.11.2023</t>
  </si>
  <si>
    <t>Plnění rozpočtu k 23.11.2023</t>
  </si>
  <si>
    <t>částka bude čerpána pouze v případě, že neproběhne výplata zádržného v roce 2023.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</si>
  <si>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</si>
  <si>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</si>
  <si>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v r. 2023 výměna herní sestavy, 2024 obnova altánu</t>
  </si>
  <si>
    <t>Školní v součinnosti s VaK, a.s., Kostnická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</si>
</sst>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Border="1" applyProtection="1">
      <protection locked="0"/>
    </xf>
    <xf numFmtId="4" fontId="9" fillId="0" borderId="1" xfId="0" applyNumberFormat="1" applyFont="1" applyBorder="1"/>
    <xf numFmtId="4" fontId="0" fillId="0" borderId="1" xfId="0" applyNumberFormat="1" applyBorder="1"/>
    <xf numFmtId="4" fontId="1" fillId="3" borderId="1" xfId="0" applyNumberFormat="1" applyFont="1" applyFill="1" applyBorder="1"/>
    <xf numFmtId="4" fontId="1" fillId="2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Protection="1">
      <protection locked="0"/>
    </xf>
    <xf numFmtId="4" fontId="9" fillId="0" borderId="2" xfId="0" applyNumberFormat="1" applyFont="1" applyBorder="1"/>
    <xf numFmtId="4" fontId="0" fillId="0" borderId="2" xfId="0" applyNumberFormat="1" applyBorder="1"/>
    <xf numFmtId="4" fontId="1" fillId="3" borderId="2" xfId="0" applyNumberFormat="1" applyFont="1" applyFill="1" applyBorder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0" fillId="2" borderId="1" xfId="0" applyNumberFormat="1" applyFill="1" applyBorder="1"/>
    <xf numFmtId="4" fontId="10" fillId="0" borderId="2" xfId="0" applyNumberFormat="1" applyFont="1" applyBorder="1"/>
    <xf numFmtId="4" fontId="9" fillId="2" borderId="1" xfId="0" applyNumberFormat="1" applyFont="1" applyFill="1" applyBorder="1"/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Border="1" applyProtection="1">
      <protection locked="0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" fontId="10" fillId="0" borderId="1" xfId="0" applyNumberFormat="1" applyFont="1" applyBorder="1"/>
    <xf numFmtId="49" fontId="13" fillId="0" borderId="1" xfId="0" applyNumberFormat="1" applyFont="1" applyBorder="1" applyAlignment="1">
      <alignment horizontal="left" wrapText="1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sheetPr>
    <pageSetUpPr fitToPage="1"/>
  </sheetPr>
  <dimension ref="A1:E276"/>
  <sheetViews>
    <sheetView topLeftCell="A28" workbookViewId="0">
      <selection activeCell="B31" sqref="B31"/>
    </sheetView>
  </sheetViews>
  <sheetFormatPr defaultRowHeight="15" x14ac:dyDescent="0.25"/>
  <cols>
    <col min="1" max="1" width="40.28515625" customWidth="1"/>
    <col min="2" max="2" width="13.28515625" bestFit="1" customWidth="1"/>
    <col min="4" max="4" width="12.42578125" bestFit="1" customWidth="1"/>
    <col min="5" max="5" width="64.140625" customWidth="1"/>
  </cols>
  <sheetData>
    <row r="1" spans="1:5" ht="23.25" x14ac:dyDescent="0.35">
      <c r="A1" s="72" t="s">
        <v>188</v>
      </c>
      <c r="B1" s="72"/>
      <c r="C1" s="72"/>
      <c r="D1" s="72"/>
      <c r="E1" s="72"/>
    </row>
    <row r="2" spans="1:5" ht="15.75" x14ac:dyDescent="0.25">
      <c r="A2" s="73" t="s">
        <v>36</v>
      </c>
      <c r="B2" s="73"/>
      <c r="C2" s="73"/>
      <c r="D2" s="73"/>
      <c r="E2" s="73"/>
    </row>
    <row r="3" spans="1:5" x14ac:dyDescent="0.25">
      <c r="E3" s="21"/>
    </row>
    <row r="4" spans="1:5" ht="36" x14ac:dyDescent="0.25">
      <c r="A4" s="16"/>
      <c r="B4" s="15" t="s">
        <v>220</v>
      </c>
      <c r="C4" s="69" t="s">
        <v>230</v>
      </c>
      <c r="D4" s="15" t="s">
        <v>189</v>
      </c>
      <c r="E4" s="18" t="s">
        <v>47</v>
      </c>
    </row>
    <row r="5" spans="1:5" x14ac:dyDescent="0.25">
      <c r="A5" s="1"/>
      <c r="B5" s="2"/>
      <c r="C5" s="2"/>
      <c r="D5" s="2"/>
      <c r="E5" s="20"/>
    </row>
    <row r="6" spans="1:5" x14ac:dyDescent="0.25">
      <c r="A6" s="5" t="s">
        <v>0</v>
      </c>
      <c r="B6" s="1"/>
      <c r="C6" s="1"/>
      <c r="D6" s="1"/>
      <c r="E6" s="20"/>
    </row>
    <row r="7" spans="1:5" ht="30" x14ac:dyDescent="0.25">
      <c r="A7" s="6" t="s">
        <v>12</v>
      </c>
      <c r="B7" s="35">
        <f>SUM(B8:B10)</f>
        <v>41040.299999999996</v>
      </c>
      <c r="C7" s="35">
        <f>SUM(C8:C10)</f>
        <v>34959.800000000003</v>
      </c>
      <c r="D7" s="35">
        <f>SUM(D8:D10)</f>
        <v>45416.9</v>
      </c>
      <c r="E7" s="56" t="s">
        <v>126</v>
      </c>
    </row>
    <row r="8" spans="1:5" x14ac:dyDescent="0.25">
      <c r="A8" s="1" t="s">
        <v>1</v>
      </c>
      <c r="B8" s="66">
        <v>31776.9</v>
      </c>
      <c r="C8" s="66">
        <v>27068.9</v>
      </c>
      <c r="D8" s="66">
        <v>35225</v>
      </c>
      <c r="E8" s="29"/>
    </row>
    <row r="9" spans="1:5" x14ac:dyDescent="0.25">
      <c r="A9" s="1" t="s">
        <v>2</v>
      </c>
      <c r="B9" s="66">
        <v>3555.2</v>
      </c>
      <c r="C9" s="66">
        <v>3028.4</v>
      </c>
      <c r="D9" s="66">
        <v>3911.5</v>
      </c>
      <c r="E9" s="29"/>
    </row>
    <row r="10" spans="1:5" x14ac:dyDescent="0.25">
      <c r="A10" s="1" t="s">
        <v>3</v>
      </c>
      <c r="B10" s="66">
        <v>5708.2</v>
      </c>
      <c r="C10" s="66">
        <v>4862.5</v>
      </c>
      <c r="D10" s="66">
        <v>6280.4</v>
      </c>
      <c r="E10" s="29"/>
    </row>
    <row r="11" spans="1:5" x14ac:dyDescent="0.25">
      <c r="A11" s="1"/>
      <c r="B11" s="38"/>
      <c r="C11" s="38"/>
      <c r="D11" s="38"/>
      <c r="E11" s="29"/>
    </row>
    <row r="12" spans="1:5" x14ac:dyDescent="0.25">
      <c r="A12" s="6" t="s">
        <v>13</v>
      </c>
      <c r="B12" s="35">
        <f>SUM(B13:B16)</f>
        <v>4469</v>
      </c>
      <c r="C12" s="35">
        <f>SUM(C13:C16)</f>
        <v>4450.7999999999993</v>
      </c>
      <c r="D12" s="35">
        <f>SUM(D13:D16)</f>
        <v>4020</v>
      </c>
      <c r="E12" s="56" t="s">
        <v>127</v>
      </c>
    </row>
    <row r="13" spans="1:5" ht="45" x14ac:dyDescent="0.25">
      <c r="A13" s="4" t="s">
        <v>4</v>
      </c>
      <c r="B13" s="38">
        <v>4072</v>
      </c>
      <c r="C13" s="38">
        <v>4070.7</v>
      </c>
      <c r="D13" s="38">
        <v>3750</v>
      </c>
      <c r="E13" s="29"/>
    </row>
    <row r="14" spans="1:5" x14ac:dyDescent="0.25">
      <c r="A14" s="1" t="s">
        <v>5</v>
      </c>
      <c r="B14" s="38">
        <v>112</v>
      </c>
      <c r="C14" s="38">
        <v>110.2</v>
      </c>
      <c r="D14" s="38">
        <v>120</v>
      </c>
      <c r="E14" s="29"/>
    </row>
    <row r="15" spans="1:5" x14ac:dyDescent="0.25">
      <c r="A15" s="1" t="s">
        <v>6</v>
      </c>
      <c r="B15" s="38">
        <v>205</v>
      </c>
      <c r="C15" s="38">
        <v>204.2</v>
      </c>
      <c r="D15" s="38">
        <v>70</v>
      </c>
      <c r="E15" s="29"/>
    </row>
    <row r="16" spans="1:5" x14ac:dyDescent="0.25">
      <c r="A16" s="1" t="s">
        <v>7</v>
      </c>
      <c r="B16" s="38">
        <v>80</v>
      </c>
      <c r="C16" s="38">
        <v>65.7</v>
      </c>
      <c r="D16" s="38">
        <v>80</v>
      </c>
      <c r="E16" s="29"/>
    </row>
    <row r="17" spans="1:5" x14ac:dyDescent="0.25">
      <c r="A17" s="1"/>
      <c r="B17" s="38"/>
      <c r="C17" s="38"/>
      <c r="D17" s="38"/>
      <c r="E17" s="29"/>
    </row>
    <row r="18" spans="1:5" x14ac:dyDescent="0.25">
      <c r="A18" s="5" t="s">
        <v>8</v>
      </c>
      <c r="B18" s="38"/>
      <c r="C18" s="38"/>
      <c r="D18" s="38"/>
      <c r="E18" s="29"/>
    </row>
    <row r="19" spans="1:5" x14ac:dyDescent="0.25">
      <c r="A19" s="6" t="s">
        <v>9</v>
      </c>
      <c r="B19" s="35">
        <f>SUM(B20:B22)</f>
        <v>20.399999999999999</v>
      </c>
      <c r="C19" s="35">
        <f>SUM(C20:C22)</f>
        <v>20.099999999999998</v>
      </c>
      <c r="D19" s="35">
        <f>SUM(D20:D22)</f>
        <v>20.100000000000001</v>
      </c>
      <c r="E19" s="29"/>
    </row>
    <row r="20" spans="1:5" ht="45" x14ac:dyDescent="0.25">
      <c r="A20" s="1" t="s">
        <v>10</v>
      </c>
      <c r="B20" s="38">
        <v>16.2</v>
      </c>
      <c r="C20" s="38">
        <v>16.2</v>
      </c>
      <c r="D20" s="38">
        <v>15</v>
      </c>
      <c r="E20" s="56" t="s">
        <v>128</v>
      </c>
    </row>
    <row r="21" spans="1:5" ht="45" x14ac:dyDescent="0.25">
      <c r="A21" s="1" t="s">
        <v>11</v>
      </c>
      <c r="B21" s="38">
        <v>4.2</v>
      </c>
      <c r="C21" s="38">
        <v>3.9</v>
      </c>
      <c r="D21" s="38">
        <v>5.0999999999999996</v>
      </c>
      <c r="E21" s="56" t="s">
        <v>129</v>
      </c>
    </row>
    <row r="22" spans="1:5" x14ac:dyDescent="0.25">
      <c r="A22" s="1"/>
      <c r="B22" s="38"/>
      <c r="C22" s="38"/>
      <c r="D22" s="38"/>
      <c r="E22" s="56"/>
    </row>
    <row r="23" spans="1:5" x14ac:dyDescent="0.25">
      <c r="A23" s="6" t="s">
        <v>14</v>
      </c>
      <c r="B23" s="35">
        <v>4</v>
      </c>
      <c r="C23" s="35">
        <v>3.3</v>
      </c>
      <c r="D23" s="35">
        <v>4</v>
      </c>
      <c r="E23" s="29"/>
    </row>
    <row r="24" spans="1:5" x14ac:dyDescent="0.25">
      <c r="A24" s="1"/>
      <c r="B24" s="38"/>
      <c r="C24" s="38"/>
      <c r="D24" s="38"/>
      <c r="E24" s="29"/>
    </row>
    <row r="25" spans="1:5" x14ac:dyDescent="0.25">
      <c r="A25" s="6" t="s">
        <v>15</v>
      </c>
      <c r="B25" s="35">
        <v>12.5</v>
      </c>
      <c r="C25" s="35">
        <v>12.5</v>
      </c>
      <c r="D25" s="35">
        <v>10</v>
      </c>
      <c r="E25" s="29"/>
    </row>
    <row r="26" spans="1:5" x14ac:dyDescent="0.25">
      <c r="A26" s="1"/>
      <c r="B26" s="38"/>
      <c r="C26" s="38"/>
      <c r="D26" s="38"/>
      <c r="E26" s="29"/>
    </row>
    <row r="27" spans="1:5" x14ac:dyDescent="0.25">
      <c r="A27" s="6" t="s">
        <v>16</v>
      </c>
      <c r="B27" s="35">
        <f>SUM(B28)</f>
        <v>45</v>
      </c>
      <c r="C27" s="35">
        <f>SUM(C28)</f>
        <v>37.700000000000003</v>
      </c>
      <c r="D27" s="35">
        <f>SUM(D28)</f>
        <v>10</v>
      </c>
      <c r="E27" s="29"/>
    </row>
    <row r="28" spans="1:5" ht="60" x14ac:dyDescent="0.25">
      <c r="A28" s="1" t="s">
        <v>17</v>
      </c>
      <c r="B28" s="38">
        <v>45</v>
      </c>
      <c r="C28" s="38">
        <v>37.700000000000003</v>
      </c>
      <c r="D28" s="38">
        <v>10</v>
      </c>
      <c r="E28" s="56" t="s">
        <v>130</v>
      </c>
    </row>
    <row r="29" spans="1:5" x14ac:dyDescent="0.25">
      <c r="A29" s="1"/>
      <c r="B29" s="38"/>
      <c r="C29" s="38"/>
      <c r="D29" s="38"/>
      <c r="E29" s="29"/>
    </row>
    <row r="30" spans="1:5" x14ac:dyDescent="0.25">
      <c r="A30" s="6" t="s">
        <v>18</v>
      </c>
      <c r="B30" s="35">
        <f>SUM(B31:B33)</f>
        <v>565</v>
      </c>
      <c r="C30" s="35">
        <f>SUM(C31:C32)</f>
        <v>502.9</v>
      </c>
      <c r="D30" s="35">
        <f>SUM(D31:D32)</f>
        <v>600</v>
      </c>
      <c r="E30" s="29"/>
    </row>
    <row r="31" spans="1:5" ht="30" x14ac:dyDescent="0.25">
      <c r="A31" s="1" t="s">
        <v>19</v>
      </c>
      <c r="B31" s="38">
        <v>254.2</v>
      </c>
      <c r="C31" s="38">
        <v>254.1</v>
      </c>
      <c r="D31" s="38">
        <v>600</v>
      </c>
      <c r="E31" s="56" t="s">
        <v>192</v>
      </c>
    </row>
    <row r="32" spans="1:5" ht="30" x14ac:dyDescent="0.25">
      <c r="A32" s="1" t="s">
        <v>131</v>
      </c>
      <c r="B32" s="38">
        <v>280.8</v>
      </c>
      <c r="C32" s="38">
        <v>248.8</v>
      </c>
      <c r="D32" s="38">
        <v>0</v>
      </c>
      <c r="E32" s="56" t="s">
        <v>178</v>
      </c>
    </row>
    <row r="33" spans="1:5" ht="30" x14ac:dyDescent="0.25">
      <c r="A33" s="4" t="s">
        <v>221</v>
      </c>
      <c r="B33" s="38">
        <v>30</v>
      </c>
      <c r="C33" s="38"/>
      <c r="D33" s="38">
        <v>0</v>
      </c>
      <c r="E33" s="56"/>
    </row>
    <row r="34" spans="1:5" x14ac:dyDescent="0.25">
      <c r="A34" s="1" t="s">
        <v>20</v>
      </c>
      <c r="B34" s="38"/>
      <c r="C34" s="38"/>
      <c r="D34" s="38"/>
      <c r="E34" s="29"/>
    </row>
    <row r="35" spans="1:5" x14ac:dyDescent="0.25">
      <c r="A35" s="3" t="s">
        <v>21</v>
      </c>
      <c r="B35" s="57">
        <f>SUM(B7+B12+B19+B23+B25+B27+B30)</f>
        <v>46156.2</v>
      </c>
      <c r="C35" s="57">
        <f>C7+C12+C19+C23+C25+C27+C30</f>
        <v>39987.100000000006</v>
      </c>
      <c r="D35" s="57">
        <f>SUM(D7+D12+D19+D23+D25+D27+D30)</f>
        <v>50081</v>
      </c>
      <c r="E35" s="30"/>
    </row>
    <row r="36" spans="1:5" x14ac:dyDescent="0.25">
      <c r="A36" s="1"/>
      <c r="B36" s="38"/>
      <c r="C36" s="38"/>
      <c r="D36" s="38"/>
      <c r="E36" s="29"/>
    </row>
    <row r="37" spans="1:5" x14ac:dyDescent="0.25">
      <c r="A37" s="5" t="s">
        <v>22</v>
      </c>
      <c r="B37" s="38"/>
      <c r="C37" s="38"/>
      <c r="D37" s="38"/>
      <c r="E37" s="29"/>
    </row>
    <row r="38" spans="1:5" ht="45" x14ac:dyDescent="0.25">
      <c r="A38" s="1" t="s">
        <v>23</v>
      </c>
      <c r="B38" s="38">
        <v>34389.800000000003</v>
      </c>
      <c r="C38" s="38"/>
      <c r="D38" s="38">
        <v>29269.200000000001</v>
      </c>
      <c r="E38" s="56" t="s">
        <v>211</v>
      </c>
    </row>
    <row r="39" spans="1:5" x14ac:dyDescent="0.25">
      <c r="A39" s="1" t="s">
        <v>190</v>
      </c>
      <c r="B39" s="38">
        <v>-10000</v>
      </c>
      <c r="C39" s="38"/>
      <c r="D39" s="38">
        <v>0</v>
      </c>
      <c r="E39" s="56"/>
    </row>
    <row r="40" spans="1:5" x14ac:dyDescent="0.25">
      <c r="A40" s="1" t="s">
        <v>191</v>
      </c>
      <c r="B40" s="38">
        <v>10000</v>
      </c>
      <c r="C40" s="38"/>
      <c r="D40" s="38">
        <v>0</v>
      </c>
      <c r="E40" s="56"/>
    </row>
    <row r="41" spans="1:5" x14ac:dyDescent="0.25">
      <c r="A41" s="1" t="s">
        <v>20</v>
      </c>
      <c r="B41" s="38"/>
      <c r="C41" s="38"/>
      <c r="D41" s="38"/>
      <c r="E41" s="29"/>
    </row>
    <row r="42" spans="1:5" x14ac:dyDescent="0.25">
      <c r="A42" s="3" t="s">
        <v>24</v>
      </c>
      <c r="B42" s="57">
        <f>SUM(B38:B38)</f>
        <v>34389.800000000003</v>
      </c>
      <c r="C42" s="57">
        <f>SUM(C38:C41)</f>
        <v>0</v>
      </c>
      <c r="D42" s="57">
        <f>SUM(D38:D40)</f>
        <v>29269.200000000001</v>
      </c>
      <c r="E42" s="30"/>
    </row>
    <row r="43" spans="1:5" x14ac:dyDescent="0.25">
      <c r="A43" s="1"/>
      <c r="B43" s="38"/>
      <c r="C43" s="38"/>
      <c r="D43" s="38"/>
      <c r="E43" s="60"/>
    </row>
    <row r="44" spans="1:5" x14ac:dyDescent="0.25">
      <c r="A44" s="61" t="s">
        <v>159</v>
      </c>
      <c r="B44" s="34">
        <f>SUM(B45)</f>
        <v>105.4</v>
      </c>
      <c r="C44" s="34">
        <f>SUM(C45)</f>
        <v>105.3</v>
      </c>
      <c r="D44" s="34">
        <f>D45</f>
        <v>0</v>
      </c>
      <c r="E44" s="30"/>
    </row>
    <row r="45" spans="1:5" x14ac:dyDescent="0.25">
      <c r="A45" s="6" t="s">
        <v>161</v>
      </c>
      <c r="B45" s="35">
        <f>SUM(B46:B47)</f>
        <v>105.4</v>
      </c>
      <c r="C45" s="35">
        <f>C46</f>
        <v>105.3</v>
      </c>
      <c r="D45" s="35">
        <f>D46</f>
        <v>0</v>
      </c>
      <c r="E45" s="60"/>
    </row>
    <row r="46" spans="1:5" ht="30" x14ac:dyDescent="0.25">
      <c r="A46" s="4" t="s">
        <v>160</v>
      </c>
      <c r="B46" s="38">
        <v>105.4</v>
      </c>
      <c r="C46" s="38">
        <v>105.3</v>
      </c>
      <c r="D46" s="38">
        <v>0</v>
      </c>
      <c r="E46" s="60"/>
    </row>
    <row r="47" spans="1:5" ht="30" x14ac:dyDescent="0.25">
      <c r="A47" s="4" t="s">
        <v>175</v>
      </c>
      <c r="B47" s="38">
        <v>0</v>
      </c>
      <c r="C47" s="38"/>
      <c r="D47" s="38">
        <v>0</v>
      </c>
      <c r="E47" s="60"/>
    </row>
    <row r="48" spans="1:5" x14ac:dyDescent="0.25">
      <c r="A48" s="1"/>
      <c r="B48" s="38"/>
      <c r="C48" s="38"/>
      <c r="D48" s="38"/>
      <c r="E48" s="29"/>
    </row>
    <row r="49" spans="1:5" x14ac:dyDescent="0.25">
      <c r="A49" s="7" t="s">
        <v>25</v>
      </c>
      <c r="B49" s="39">
        <f>SUM(B35+B42+B44)</f>
        <v>80651.399999999994</v>
      </c>
      <c r="C49" s="39">
        <f>C35+C42+C44</f>
        <v>40092.400000000009</v>
      </c>
      <c r="D49" s="39">
        <f>SUM(D35+D42+D44)</f>
        <v>79350.2</v>
      </c>
      <c r="E49" s="7"/>
    </row>
    <row r="50" spans="1:5" x14ac:dyDescent="0.25">
      <c r="E50" s="21"/>
    </row>
    <row r="51" spans="1:5" x14ac:dyDescent="0.25">
      <c r="E51" s="21"/>
    </row>
    <row r="52" spans="1:5" x14ac:dyDescent="0.25">
      <c r="E52" s="21"/>
    </row>
    <row r="53" spans="1:5" x14ac:dyDescent="0.25">
      <c r="E53" s="21"/>
    </row>
    <row r="54" spans="1:5" x14ac:dyDescent="0.25">
      <c r="E54" s="21"/>
    </row>
    <row r="55" spans="1:5" x14ac:dyDescent="0.25">
      <c r="E55" s="21"/>
    </row>
    <row r="56" spans="1:5" x14ac:dyDescent="0.25">
      <c r="E56" s="21"/>
    </row>
    <row r="57" spans="1:5" x14ac:dyDescent="0.25">
      <c r="E57" s="21"/>
    </row>
    <row r="58" spans="1:5" x14ac:dyDescent="0.25">
      <c r="E58" s="21"/>
    </row>
    <row r="59" spans="1:5" x14ac:dyDescent="0.25">
      <c r="E59" s="21"/>
    </row>
    <row r="60" spans="1:5" x14ac:dyDescent="0.25">
      <c r="E60" s="21"/>
    </row>
    <row r="61" spans="1:5" x14ac:dyDescent="0.25">
      <c r="E61" s="21"/>
    </row>
    <row r="62" spans="1:5" x14ac:dyDescent="0.25">
      <c r="E62" s="21"/>
    </row>
    <row r="63" spans="1:5" x14ac:dyDescent="0.25">
      <c r="E63" s="21"/>
    </row>
    <row r="64" spans="1:5" x14ac:dyDescent="0.25">
      <c r="E64" s="21"/>
    </row>
    <row r="65" spans="5:5" x14ac:dyDescent="0.25">
      <c r="E65" s="21"/>
    </row>
    <row r="66" spans="5:5" x14ac:dyDescent="0.25">
      <c r="E66" s="21"/>
    </row>
    <row r="67" spans="5:5" x14ac:dyDescent="0.25">
      <c r="E67" s="21"/>
    </row>
    <row r="68" spans="5:5" x14ac:dyDescent="0.25">
      <c r="E68" s="21"/>
    </row>
    <row r="69" spans="5:5" x14ac:dyDescent="0.25">
      <c r="E69" s="21"/>
    </row>
    <row r="70" spans="5:5" x14ac:dyDescent="0.25">
      <c r="E70" s="21"/>
    </row>
    <row r="71" spans="5:5" x14ac:dyDescent="0.25">
      <c r="E71" s="21"/>
    </row>
    <row r="72" spans="5:5" x14ac:dyDescent="0.25">
      <c r="E72" s="21"/>
    </row>
    <row r="73" spans="5:5" x14ac:dyDescent="0.25">
      <c r="E73" s="21"/>
    </row>
    <row r="74" spans="5:5" x14ac:dyDescent="0.25">
      <c r="E74" s="21"/>
    </row>
    <row r="75" spans="5:5" x14ac:dyDescent="0.25">
      <c r="E75" s="21"/>
    </row>
    <row r="76" spans="5:5" x14ac:dyDescent="0.25">
      <c r="E76" s="21"/>
    </row>
    <row r="77" spans="5:5" x14ac:dyDescent="0.25">
      <c r="E77" s="21"/>
    </row>
    <row r="78" spans="5:5" x14ac:dyDescent="0.25">
      <c r="E78" s="21"/>
    </row>
    <row r="79" spans="5:5" x14ac:dyDescent="0.25">
      <c r="E79" s="21"/>
    </row>
    <row r="80" spans="5:5" x14ac:dyDescent="0.25">
      <c r="E80" s="21"/>
    </row>
    <row r="81" spans="5:5" x14ac:dyDescent="0.25">
      <c r="E81" s="21"/>
    </row>
    <row r="82" spans="5:5" x14ac:dyDescent="0.25">
      <c r="E82" s="21"/>
    </row>
    <row r="83" spans="5:5" x14ac:dyDescent="0.25">
      <c r="E83" s="21"/>
    </row>
    <row r="84" spans="5:5" x14ac:dyDescent="0.25">
      <c r="E84" s="21"/>
    </row>
    <row r="85" spans="5:5" x14ac:dyDescent="0.25">
      <c r="E85" s="21"/>
    </row>
    <row r="86" spans="5:5" x14ac:dyDescent="0.25">
      <c r="E86" s="21"/>
    </row>
    <row r="87" spans="5:5" x14ac:dyDescent="0.25">
      <c r="E87" s="21"/>
    </row>
    <row r="88" spans="5:5" x14ac:dyDescent="0.25">
      <c r="E88" s="21"/>
    </row>
    <row r="89" spans="5:5" x14ac:dyDescent="0.25">
      <c r="E89" s="21"/>
    </row>
    <row r="90" spans="5:5" x14ac:dyDescent="0.25">
      <c r="E90" s="21"/>
    </row>
    <row r="91" spans="5:5" x14ac:dyDescent="0.25">
      <c r="E91" s="21"/>
    </row>
    <row r="92" spans="5:5" x14ac:dyDescent="0.25">
      <c r="E92" s="21"/>
    </row>
    <row r="93" spans="5:5" x14ac:dyDescent="0.25">
      <c r="E93" s="21"/>
    </row>
    <row r="94" spans="5:5" x14ac:dyDescent="0.25">
      <c r="E94" s="21"/>
    </row>
    <row r="95" spans="5:5" x14ac:dyDescent="0.25">
      <c r="E95" s="21"/>
    </row>
    <row r="96" spans="5:5" x14ac:dyDescent="0.25">
      <c r="E96" s="21"/>
    </row>
    <row r="97" spans="5:5" x14ac:dyDescent="0.25">
      <c r="E97" s="21"/>
    </row>
    <row r="98" spans="5:5" x14ac:dyDescent="0.25">
      <c r="E98" s="21"/>
    </row>
    <row r="99" spans="5:5" x14ac:dyDescent="0.25">
      <c r="E99" s="21"/>
    </row>
    <row r="100" spans="5:5" x14ac:dyDescent="0.25">
      <c r="E100" s="21"/>
    </row>
    <row r="101" spans="5:5" x14ac:dyDescent="0.25">
      <c r="E101" s="21"/>
    </row>
    <row r="102" spans="5:5" x14ac:dyDescent="0.25">
      <c r="E102" s="21"/>
    </row>
    <row r="103" spans="5:5" x14ac:dyDescent="0.25">
      <c r="E103" s="21"/>
    </row>
    <row r="104" spans="5:5" x14ac:dyDescent="0.25">
      <c r="E104" s="21"/>
    </row>
    <row r="105" spans="5:5" x14ac:dyDescent="0.25">
      <c r="E105" s="21"/>
    </row>
    <row r="106" spans="5:5" x14ac:dyDescent="0.25">
      <c r="E106" s="21"/>
    </row>
    <row r="107" spans="5:5" x14ac:dyDescent="0.25">
      <c r="E107" s="21"/>
    </row>
    <row r="108" spans="5:5" x14ac:dyDescent="0.25">
      <c r="E108" s="21"/>
    </row>
    <row r="109" spans="5:5" x14ac:dyDescent="0.25">
      <c r="E109" s="21"/>
    </row>
    <row r="110" spans="5:5" x14ac:dyDescent="0.25">
      <c r="E110" s="21"/>
    </row>
    <row r="111" spans="5:5" x14ac:dyDescent="0.25">
      <c r="E111" s="21"/>
    </row>
    <row r="112" spans="5:5" x14ac:dyDescent="0.25">
      <c r="E112" s="21"/>
    </row>
    <row r="113" spans="5:5" x14ac:dyDescent="0.25">
      <c r="E113" s="21"/>
    </row>
    <row r="114" spans="5:5" x14ac:dyDescent="0.25">
      <c r="E114" s="21"/>
    </row>
    <row r="115" spans="5:5" x14ac:dyDescent="0.25">
      <c r="E115" s="21"/>
    </row>
    <row r="116" spans="5:5" x14ac:dyDescent="0.25">
      <c r="E116" s="21"/>
    </row>
    <row r="117" spans="5:5" x14ac:dyDescent="0.25">
      <c r="E117" s="21"/>
    </row>
    <row r="118" spans="5:5" x14ac:dyDescent="0.25">
      <c r="E118" s="21"/>
    </row>
    <row r="119" spans="5:5" x14ac:dyDescent="0.25">
      <c r="E119" s="21"/>
    </row>
    <row r="120" spans="5:5" x14ac:dyDescent="0.25">
      <c r="E120" s="21"/>
    </row>
    <row r="121" spans="5:5" x14ac:dyDescent="0.25">
      <c r="E121" s="21"/>
    </row>
    <row r="122" spans="5:5" x14ac:dyDescent="0.25">
      <c r="E122" s="21"/>
    </row>
    <row r="123" spans="5:5" x14ac:dyDescent="0.25">
      <c r="E123" s="21"/>
    </row>
    <row r="124" spans="5:5" x14ac:dyDescent="0.25">
      <c r="E124" s="21"/>
    </row>
    <row r="125" spans="5:5" x14ac:dyDescent="0.25">
      <c r="E125" s="21"/>
    </row>
    <row r="126" spans="5:5" x14ac:dyDescent="0.25">
      <c r="E126" s="21"/>
    </row>
    <row r="127" spans="5:5" x14ac:dyDescent="0.25">
      <c r="E127" s="21"/>
    </row>
    <row r="128" spans="5:5" x14ac:dyDescent="0.25">
      <c r="E128" s="21"/>
    </row>
    <row r="129" spans="5:5" x14ac:dyDescent="0.25">
      <c r="E129" s="21"/>
    </row>
    <row r="130" spans="5:5" x14ac:dyDescent="0.25">
      <c r="E130" s="21"/>
    </row>
    <row r="131" spans="5:5" x14ac:dyDescent="0.25">
      <c r="E131" s="21"/>
    </row>
    <row r="132" spans="5:5" x14ac:dyDescent="0.25">
      <c r="E132" s="21"/>
    </row>
    <row r="133" spans="5:5" x14ac:dyDescent="0.25">
      <c r="E133" s="21"/>
    </row>
    <row r="134" spans="5:5" x14ac:dyDescent="0.25">
      <c r="E134" s="21"/>
    </row>
    <row r="135" spans="5:5" x14ac:dyDescent="0.25">
      <c r="E135" s="21"/>
    </row>
    <row r="136" spans="5:5" x14ac:dyDescent="0.25">
      <c r="E136" s="21"/>
    </row>
    <row r="137" spans="5:5" x14ac:dyDescent="0.25">
      <c r="E137" s="21"/>
    </row>
    <row r="138" spans="5:5" x14ac:dyDescent="0.25">
      <c r="E138" s="21"/>
    </row>
    <row r="139" spans="5:5" x14ac:dyDescent="0.25">
      <c r="E139" s="21"/>
    </row>
    <row r="140" spans="5:5" x14ac:dyDescent="0.25">
      <c r="E140" s="21"/>
    </row>
    <row r="141" spans="5:5" x14ac:dyDescent="0.25">
      <c r="E141" s="21"/>
    </row>
    <row r="142" spans="5:5" x14ac:dyDescent="0.25">
      <c r="E142" s="21"/>
    </row>
    <row r="143" spans="5:5" x14ac:dyDescent="0.25">
      <c r="E143" s="21"/>
    </row>
    <row r="144" spans="5:5" x14ac:dyDescent="0.25">
      <c r="E144" s="21"/>
    </row>
    <row r="145" spans="5:5" x14ac:dyDescent="0.25">
      <c r="E145" s="21"/>
    </row>
    <row r="146" spans="5:5" x14ac:dyDescent="0.25">
      <c r="E146" s="21"/>
    </row>
    <row r="147" spans="5:5" x14ac:dyDescent="0.25">
      <c r="E147" s="21"/>
    </row>
    <row r="148" spans="5:5" x14ac:dyDescent="0.25">
      <c r="E148" s="21"/>
    </row>
    <row r="149" spans="5:5" x14ac:dyDescent="0.25">
      <c r="E149" s="21"/>
    </row>
    <row r="150" spans="5:5" x14ac:dyDescent="0.25">
      <c r="E150" s="21"/>
    </row>
    <row r="151" spans="5:5" x14ac:dyDescent="0.25">
      <c r="E151" s="21"/>
    </row>
    <row r="152" spans="5:5" x14ac:dyDescent="0.25">
      <c r="E152" s="21"/>
    </row>
    <row r="153" spans="5:5" x14ac:dyDescent="0.25">
      <c r="E153" s="21"/>
    </row>
    <row r="154" spans="5:5" x14ac:dyDescent="0.25">
      <c r="E154" s="21"/>
    </row>
    <row r="155" spans="5:5" x14ac:dyDescent="0.25">
      <c r="E155" s="21"/>
    </row>
    <row r="156" spans="5:5" x14ac:dyDescent="0.25">
      <c r="E156" s="21"/>
    </row>
    <row r="157" spans="5:5" x14ac:dyDescent="0.25">
      <c r="E157" s="21"/>
    </row>
    <row r="158" spans="5:5" x14ac:dyDescent="0.25">
      <c r="E158" s="21"/>
    </row>
    <row r="159" spans="5:5" x14ac:dyDescent="0.25">
      <c r="E159" s="21"/>
    </row>
    <row r="160" spans="5:5" x14ac:dyDescent="0.25">
      <c r="E160" s="21"/>
    </row>
    <row r="161" spans="5:5" x14ac:dyDescent="0.25">
      <c r="E161" s="21"/>
    </row>
    <row r="162" spans="5:5" x14ac:dyDescent="0.25">
      <c r="E162" s="21"/>
    </row>
    <row r="163" spans="5:5" x14ac:dyDescent="0.25">
      <c r="E163" s="21"/>
    </row>
    <row r="164" spans="5:5" x14ac:dyDescent="0.25">
      <c r="E164" s="21"/>
    </row>
    <row r="165" spans="5:5" x14ac:dyDescent="0.25">
      <c r="E165" s="21"/>
    </row>
    <row r="166" spans="5:5" x14ac:dyDescent="0.25">
      <c r="E166" s="21"/>
    </row>
    <row r="167" spans="5:5" x14ac:dyDescent="0.25">
      <c r="E167" s="21"/>
    </row>
    <row r="168" spans="5:5" x14ac:dyDescent="0.25">
      <c r="E168" s="21"/>
    </row>
    <row r="169" spans="5:5" x14ac:dyDescent="0.25">
      <c r="E169" s="21"/>
    </row>
    <row r="170" spans="5:5" x14ac:dyDescent="0.25">
      <c r="E170" s="21"/>
    </row>
    <row r="171" spans="5:5" x14ac:dyDescent="0.25">
      <c r="E171" s="21"/>
    </row>
    <row r="172" spans="5:5" x14ac:dyDescent="0.25">
      <c r="E172" s="21"/>
    </row>
    <row r="173" spans="5:5" x14ac:dyDescent="0.25">
      <c r="E173" s="21"/>
    </row>
    <row r="174" spans="5:5" x14ac:dyDescent="0.25">
      <c r="E174" s="21"/>
    </row>
    <row r="175" spans="5:5" x14ac:dyDescent="0.25">
      <c r="E175" s="21"/>
    </row>
    <row r="176" spans="5:5" x14ac:dyDescent="0.25">
      <c r="E176" s="21"/>
    </row>
    <row r="177" spans="5:5" x14ac:dyDescent="0.25">
      <c r="E177" s="21"/>
    </row>
    <row r="178" spans="5:5" x14ac:dyDescent="0.25">
      <c r="E178" s="21"/>
    </row>
    <row r="179" spans="5:5" x14ac:dyDescent="0.25">
      <c r="E179" s="21"/>
    </row>
    <row r="180" spans="5:5" x14ac:dyDescent="0.25">
      <c r="E180" s="21"/>
    </row>
    <row r="181" spans="5:5" x14ac:dyDescent="0.25">
      <c r="E181" s="21"/>
    </row>
    <row r="182" spans="5:5" x14ac:dyDescent="0.25">
      <c r="E182" s="21"/>
    </row>
    <row r="183" spans="5:5" x14ac:dyDescent="0.25">
      <c r="E183" s="21"/>
    </row>
    <row r="184" spans="5:5" x14ac:dyDescent="0.25">
      <c r="E184" s="21"/>
    </row>
    <row r="185" spans="5:5" x14ac:dyDescent="0.25">
      <c r="E185" s="21"/>
    </row>
    <row r="186" spans="5:5" x14ac:dyDescent="0.25">
      <c r="E186" s="21"/>
    </row>
    <row r="187" spans="5:5" x14ac:dyDescent="0.25">
      <c r="E187" s="21"/>
    </row>
    <row r="188" spans="5:5" x14ac:dyDescent="0.25">
      <c r="E188" s="21"/>
    </row>
    <row r="189" spans="5:5" x14ac:dyDescent="0.25">
      <c r="E189" s="21"/>
    </row>
    <row r="190" spans="5:5" x14ac:dyDescent="0.25">
      <c r="E190" s="21"/>
    </row>
    <row r="191" spans="5:5" x14ac:dyDescent="0.25">
      <c r="E191" s="21"/>
    </row>
    <row r="192" spans="5:5" x14ac:dyDescent="0.25">
      <c r="E192" s="21"/>
    </row>
    <row r="193" spans="5:5" x14ac:dyDescent="0.25">
      <c r="E193" s="21"/>
    </row>
    <row r="194" spans="5:5" x14ac:dyDescent="0.25">
      <c r="E194" s="21"/>
    </row>
    <row r="195" spans="5:5" x14ac:dyDescent="0.25">
      <c r="E195" s="21"/>
    </row>
    <row r="196" spans="5:5" x14ac:dyDescent="0.25">
      <c r="E196" s="21"/>
    </row>
    <row r="197" spans="5:5" x14ac:dyDescent="0.25">
      <c r="E197" s="21"/>
    </row>
    <row r="198" spans="5:5" x14ac:dyDescent="0.25">
      <c r="E198" s="21"/>
    </row>
    <row r="199" spans="5:5" x14ac:dyDescent="0.25">
      <c r="E199" s="21"/>
    </row>
    <row r="200" spans="5:5" x14ac:dyDescent="0.25">
      <c r="E200" s="21"/>
    </row>
    <row r="201" spans="5:5" x14ac:dyDescent="0.25">
      <c r="E201" s="21"/>
    </row>
    <row r="202" spans="5:5" x14ac:dyDescent="0.25">
      <c r="E202" s="21"/>
    </row>
    <row r="203" spans="5:5" x14ac:dyDescent="0.25">
      <c r="E203" s="21"/>
    </row>
    <row r="204" spans="5:5" x14ac:dyDescent="0.25">
      <c r="E204" s="21"/>
    </row>
    <row r="205" spans="5:5" x14ac:dyDescent="0.25">
      <c r="E205" s="21"/>
    </row>
    <row r="206" spans="5:5" x14ac:dyDescent="0.25">
      <c r="E206" s="21"/>
    </row>
    <row r="207" spans="5:5" x14ac:dyDescent="0.25">
      <c r="E207" s="21"/>
    </row>
    <row r="208" spans="5:5" x14ac:dyDescent="0.25">
      <c r="E208" s="21"/>
    </row>
    <row r="209" spans="5:5" x14ac:dyDescent="0.25">
      <c r="E209" s="21"/>
    </row>
    <row r="210" spans="5:5" x14ac:dyDescent="0.25">
      <c r="E210" s="21"/>
    </row>
    <row r="211" spans="5:5" x14ac:dyDescent="0.25">
      <c r="E211" s="21"/>
    </row>
    <row r="212" spans="5:5" x14ac:dyDescent="0.25">
      <c r="E212" s="21"/>
    </row>
    <row r="213" spans="5:5" x14ac:dyDescent="0.25">
      <c r="E213" s="21"/>
    </row>
    <row r="214" spans="5:5" x14ac:dyDescent="0.25">
      <c r="E214" s="21"/>
    </row>
    <row r="215" spans="5:5" x14ac:dyDescent="0.25">
      <c r="E215" s="21"/>
    </row>
    <row r="216" spans="5:5" x14ac:dyDescent="0.25">
      <c r="E216" s="21"/>
    </row>
    <row r="217" spans="5:5" x14ac:dyDescent="0.25">
      <c r="E217" s="21"/>
    </row>
    <row r="218" spans="5:5" x14ac:dyDescent="0.25">
      <c r="E218" s="21"/>
    </row>
    <row r="219" spans="5:5" x14ac:dyDescent="0.25">
      <c r="E219" s="21"/>
    </row>
    <row r="220" spans="5:5" x14ac:dyDescent="0.25">
      <c r="E220" s="21"/>
    </row>
    <row r="221" spans="5:5" x14ac:dyDescent="0.25">
      <c r="E221" s="21"/>
    </row>
    <row r="222" spans="5:5" x14ac:dyDescent="0.25">
      <c r="E222" s="21"/>
    </row>
    <row r="223" spans="5:5" x14ac:dyDescent="0.25">
      <c r="E223" s="21"/>
    </row>
    <row r="224" spans="5:5" x14ac:dyDescent="0.25">
      <c r="E224" s="21"/>
    </row>
    <row r="225" spans="5:5" x14ac:dyDescent="0.25">
      <c r="E225" s="21"/>
    </row>
    <row r="226" spans="5:5" x14ac:dyDescent="0.25">
      <c r="E226" s="21"/>
    </row>
    <row r="227" spans="5:5" x14ac:dyDescent="0.25">
      <c r="E227" s="21"/>
    </row>
    <row r="228" spans="5:5" x14ac:dyDescent="0.25">
      <c r="E228" s="21"/>
    </row>
    <row r="229" spans="5:5" x14ac:dyDescent="0.25">
      <c r="E229" s="21"/>
    </row>
    <row r="230" spans="5:5" x14ac:dyDescent="0.25">
      <c r="E230" s="21"/>
    </row>
    <row r="231" spans="5:5" x14ac:dyDescent="0.25">
      <c r="E231" s="21"/>
    </row>
    <row r="232" spans="5:5" x14ac:dyDescent="0.25">
      <c r="E232" s="21"/>
    </row>
    <row r="233" spans="5:5" x14ac:dyDescent="0.25">
      <c r="E233" s="21"/>
    </row>
    <row r="234" spans="5:5" x14ac:dyDescent="0.25">
      <c r="E234" s="21"/>
    </row>
    <row r="235" spans="5:5" x14ac:dyDescent="0.25">
      <c r="E235" s="21"/>
    </row>
    <row r="236" spans="5:5" x14ac:dyDescent="0.25">
      <c r="E236" s="21"/>
    </row>
    <row r="237" spans="5:5" x14ac:dyDescent="0.25">
      <c r="E237" s="21"/>
    </row>
    <row r="238" spans="5:5" x14ac:dyDescent="0.25">
      <c r="E238" s="21"/>
    </row>
    <row r="239" spans="5:5" x14ac:dyDescent="0.25">
      <c r="E239" s="21"/>
    </row>
    <row r="240" spans="5:5" x14ac:dyDescent="0.25">
      <c r="E240" s="21"/>
    </row>
    <row r="241" spans="5:5" x14ac:dyDescent="0.25">
      <c r="E241" s="21"/>
    </row>
    <row r="242" spans="5:5" x14ac:dyDescent="0.25">
      <c r="E242" s="21"/>
    </row>
    <row r="243" spans="5:5" x14ac:dyDescent="0.25">
      <c r="E243" s="21"/>
    </row>
    <row r="244" spans="5:5" x14ac:dyDescent="0.25">
      <c r="E244" s="21"/>
    </row>
    <row r="245" spans="5:5" x14ac:dyDescent="0.25">
      <c r="E245" s="21"/>
    </row>
    <row r="246" spans="5:5" x14ac:dyDescent="0.25">
      <c r="E246" s="21"/>
    </row>
    <row r="247" spans="5:5" x14ac:dyDescent="0.25">
      <c r="E247" s="21"/>
    </row>
    <row r="248" spans="5:5" x14ac:dyDescent="0.25">
      <c r="E248" s="21"/>
    </row>
    <row r="249" spans="5:5" x14ac:dyDescent="0.25">
      <c r="E249" s="21"/>
    </row>
    <row r="250" spans="5:5" x14ac:dyDescent="0.25">
      <c r="E250" s="21"/>
    </row>
    <row r="251" spans="5:5" x14ac:dyDescent="0.25">
      <c r="E251" s="21"/>
    </row>
    <row r="252" spans="5:5" x14ac:dyDescent="0.25">
      <c r="E252" s="21"/>
    </row>
    <row r="253" spans="5:5" x14ac:dyDescent="0.25">
      <c r="E253" s="21"/>
    </row>
    <row r="254" spans="5:5" x14ac:dyDescent="0.25">
      <c r="E254" s="21"/>
    </row>
    <row r="255" spans="5:5" x14ac:dyDescent="0.25">
      <c r="E255" s="21"/>
    </row>
    <row r="256" spans="5:5" x14ac:dyDescent="0.25">
      <c r="E256" s="21"/>
    </row>
    <row r="257" spans="5:5" x14ac:dyDescent="0.25">
      <c r="E257" s="21"/>
    </row>
    <row r="258" spans="5:5" x14ac:dyDescent="0.25">
      <c r="E258" s="21"/>
    </row>
    <row r="259" spans="5:5" x14ac:dyDescent="0.25">
      <c r="E259" s="21"/>
    </row>
    <row r="260" spans="5:5" x14ac:dyDescent="0.25">
      <c r="E260" s="21"/>
    </row>
    <row r="261" spans="5:5" x14ac:dyDescent="0.25">
      <c r="E261" s="21"/>
    </row>
    <row r="262" spans="5:5" x14ac:dyDescent="0.25">
      <c r="E262" s="21"/>
    </row>
    <row r="263" spans="5:5" x14ac:dyDescent="0.25">
      <c r="E263" s="21"/>
    </row>
    <row r="264" spans="5:5" x14ac:dyDescent="0.25">
      <c r="E264" s="21"/>
    </row>
    <row r="265" spans="5:5" x14ac:dyDescent="0.25">
      <c r="E265" s="21"/>
    </row>
    <row r="266" spans="5:5" x14ac:dyDescent="0.25">
      <c r="E266" s="21"/>
    </row>
    <row r="267" spans="5:5" x14ac:dyDescent="0.25">
      <c r="E267" s="21"/>
    </row>
    <row r="268" spans="5:5" x14ac:dyDescent="0.25">
      <c r="E268" s="21"/>
    </row>
    <row r="269" spans="5:5" x14ac:dyDescent="0.25">
      <c r="E269" s="21"/>
    </row>
    <row r="270" spans="5:5" x14ac:dyDescent="0.25">
      <c r="E270" s="21"/>
    </row>
    <row r="271" spans="5:5" x14ac:dyDescent="0.25">
      <c r="E271" s="21"/>
    </row>
    <row r="272" spans="5:5" x14ac:dyDescent="0.25">
      <c r="E272" s="21"/>
    </row>
    <row r="273" spans="5:5" x14ac:dyDescent="0.25">
      <c r="E273" s="21"/>
    </row>
    <row r="274" spans="5:5" x14ac:dyDescent="0.25">
      <c r="E274" s="21"/>
    </row>
    <row r="275" spans="5:5" x14ac:dyDescent="0.25">
      <c r="E275" s="21"/>
    </row>
    <row r="276" spans="5:5" x14ac:dyDescent="0.25">
      <c r="E276" s="21"/>
    </row>
  </sheetData>
  <mergeCells count="2">
    <mergeCell ref="A1:E1"/>
    <mergeCell ref="A2:E2"/>
  </mergeCells>
  <pageMargins left="0.59055118110236227" right="0.59055118110236227" top="0.78740157480314965" bottom="0.78740157480314965" header="0.31496062992125984" footer="0.31496062992125984"/>
  <pageSetup paperSize="9" scale="96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43"/>
  <sheetViews>
    <sheetView topLeftCell="A70" zoomScale="130" zoomScaleNormal="130" workbookViewId="0">
      <selection activeCell="D129" sqref="D129"/>
    </sheetView>
  </sheetViews>
  <sheetFormatPr defaultRowHeight="15" x14ac:dyDescent="0.25"/>
  <cols>
    <col min="1" max="1" width="53.5703125" customWidth="1"/>
    <col min="2" max="2" width="10" customWidth="1"/>
    <col min="3" max="3" width="10.28515625" customWidth="1"/>
    <col min="4" max="4" width="9.85546875" customWidth="1"/>
    <col min="5" max="5" width="50" customWidth="1"/>
    <col min="6" max="6" width="33.140625" customWidth="1"/>
  </cols>
  <sheetData>
    <row r="1" spans="1:5" ht="23.25" x14ac:dyDescent="0.35">
      <c r="A1" s="72" t="s">
        <v>193</v>
      </c>
      <c r="B1" s="72"/>
      <c r="C1" s="72"/>
      <c r="D1" s="72"/>
      <c r="E1" s="72"/>
    </row>
    <row r="2" spans="1:5" ht="15.75" x14ac:dyDescent="0.25">
      <c r="A2" s="73" t="s">
        <v>36</v>
      </c>
      <c r="B2" s="73"/>
      <c r="C2" s="73"/>
      <c r="D2" s="73"/>
      <c r="E2" s="73"/>
    </row>
    <row r="3" spans="1:5" ht="15.75" x14ac:dyDescent="0.25">
      <c r="A3" s="73"/>
      <c r="B3" s="73"/>
      <c r="C3" s="73"/>
      <c r="D3" s="73"/>
      <c r="E3" s="73"/>
    </row>
    <row r="4" spans="1:5" ht="48" x14ac:dyDescent="0.25">
      <c r="A4" s="22"/>
      <c r="B4" s="15" t="s">
        <v>220</v>
      </c>
      <c r="C4" s="68" t="s">
        <v>229</v>
      </c>
      <c r="D4" s="27" t="s">
        <v>189</v>
      </c>
      <c r="E4" s="31" t="s">
        <v>47</v>
      </c>
    </row>
    <row r="5" spans="1:5" x14ac:dyDescent="0.25">
      <c r="A5" s="4"/>
      <c r="B5" s="9" t="s">
        <v>37</v>
      </c>
      <c r="C5" s="10" t="s">
        <v>37</v>
      </c>
      <c r="D5" s="28" t="s">
        <v>37</v>
      </c>
      <c r="E5" s="29"/>
    </row>
    <row r="6" spans="1:5" x14ac:dyDescent="0.25">
      <c r="A6" s="23" t="s">
        <v>26</v>
      </c>
      <c r="B6" s="34">
        <f>SUM(B7:B18)</f>
        <v>1780</v>
      </c>
      <c r="C6" s="34">
        <f>SUM(C7:C18)</f>
        <v>1120.5</v>
      </c>
      <c r="D6" s="40">
        <f>SUM(D7:D18)</f>
        <v>7350</v>
      </c>
      <c r="E6" s="32"/>
    </row>
    <row r="7" spans="1:5" ht="30" x14ac:dyDescent="0.25">
      <c r="A7" s="46" t="s">
        <v>49</v>
      </c>
      <c r="B7" s="35">
        <v>30</v>
      </c>
      <c r="C7" s="38">
        <v>0</v>
      </c>
      <c r="D7" s="41">
        <v>50</v>
      </c>
      <c r="E7" s="52" t="s">
        <v>140</v>
      </c>
    </row>
    <row r="8" spans="1:5" ht="30" x14ac:dyDescent="0.25">
      <c r="A8" s="47" t="s">
        <v>50</v>
      </c>
      <c r="B8" s="36">
        <v>220</v>
      </c>
      <c r="C8" s="63">
        <v>123.1</v>
      </c>
      <c r="D8" s="42">
        <v>200</v>
      </c>
      <c r="E8" s="53" t="s">
        <v>141</v>
      </c>
    </row>
    <row r="9" spans="1:5" x14ac:dyDescent="0.25">
      <c r="A9" s="47" t="s">
        <v>207</v>
      </c>
      <c r="B9" s="36">
        <v>280</v>
      </c>
      <c r="C9" s="63">
        <v>278.39999999999998</v>
      </c>
      <c r="D9" s="42">
        <v>200</v>
      </c>
      <c r="E9" s="53" t="s">
        <v>234</v>
      </c>
    </row>
    <row r="10" spans="1:5" x14ac:dyDescent="0.25">
      <c r="A10" s="48" t="s">
        <v>165</v>
      </c>
      <c r="B10" s="36">
        <v>20</v>
      </c>
      <c r="C10" s="63">
        <v>19.399999999999999</v>
      </c>
      <c r="D10" s="42">
        <v>50</v>
      </c>
      <c r="E10" s="53"/>
    </row>
    <row r="11" spans="1:5" ht="16.5" customHeight="1" x14ac:dyDescent="0.25">
      <c r="A11" s="48" t="s">
        <v>195</v>
      </c>
      <c r="B11" s="36">
        <v>0</v>
      </c>
      <c r="C11" s="63">
        <v>0</v>
      </c>
      <c r="D11" s="42">
        <v>200</v>
      </c>
      <c r="E11" s="53" t="s">
        <v>217</v>
      </c>
    </row>
    <row r="12" spans="1:5" ht="30" x14ac:dyDescent="0.25">
      <c r="A12" s="46" t="s">
        <v>51</v>
      </c>
      <c r="B12" s="35">
        <v>0</v>
      </c>
      <c r="C12" s="38">
        <v>0</v>
      </c>
      <c r="D12" s="41">
        <v>50</v>
      </c>
      <c r="E12" s="52" t="s">
        <v>142</v>
      </c>
    </row>
    <row r="13" spans="1:5" ht="30" x14ac:dyDescent="0.25">
      <c r="A13" s="46" t="s">
        <v>52</v>
      </c>
      <c r="B13" s="35">
        <v>300</v>
      </c>
      <c r="C13" s="38">
        <v>119.4</v>
      </c>
      <c r="D13" s="43">
        <v>300</v>
      </c>
      <c r="E13" s="52" t="s">
        <v>143</v>
      </c>
    </row>
    <row r="14" spans="1:5" ht="30" x14ac:dyDescent="0.25">
      <c r="A14" s="46" t="s">
        <v>204</v>
      </c>
      <c r="B14" s="35">
        <v>0</v>
      </c>
      <c r="C14" s="38">
        <v>0</v>
      </c>
      <c r="D14" s="43">
        <v>500</v>
      </c>
      <c r="E14" s="52" t="s">
        <v>223</v>
      </c>
    </row>
    <row r="15" spans="1:5" ht="30" x14ac:dyDescent="0.25">
      <c r="A15" s="46" t="s">
        <v>53</v>
      </c>
      <c r="B15" s="35">
        <v>300</v>
      </c>
      <c r="C15" s="38">
        <v>165.2</v>
      </c>
      <c r="D15" s="41">
        <v>300</v>
      </c>
      <c r="E15" s="52" t="s">
        <v>179</v>
      </c>
    </row>
    <row r="16" spans="1:5" ht="30" x14ac:dyDescent="0.25">
      <c r="A16" s="46" t="s">
        <v>54</v>
      </c>
      <c r="B16" s="35">
        <v>200</v>
      </c>
      <c r="C16" s="38">
        <v>58.1</v>
      </c>
      <c r="D16" s="41">
        <v>200</v>
      </c>
      <c r="E16" s="52" t="s">
        <v>232</v>
      </c>
    </row>
    <row r="17" spans="1:5" ht="30" x14ac:dyDescent="0.25">
      <c r="A17" s="48" t="s">
        <v>162</v>
      </c>
      <c r="B17" s="35">
        <v>70</v>
      </c>
      <c r="C17" s="38">
        <v>0</v>
      </c>
      <c r="D17" s="43">
        <v>5300</v>
      </c>
      <c r="E17" s="52" t="s">
        <v>185</v>
      </c>
    </row>
    <row r="18" spans="1:5" x14ac:dyDescent="0.25">
      <c r="A18" s="48" t="s">
        <v>176</v>
      </c>
      <c r="B18" s="35">
        <v>360</v>
      </c>
      <c r="C18" s="38">
        <v>356.9</v>
      </c>
      <c r="D18" s="41">
        <v>0</v>
      </c>
      <c r="E18" s="52"/>
    </row>
    <row r="19" spans="1:5" x14ac:dyDescent="0.25">
      <c r="A19" s="24"/>
      <c r="B19" s="37"/>
      <c r="C19" s="37"/>
      <c r="D19" s="43"/>
      <c r="E19" s="54"/>
    </row>
    <row r="20" spans="1:5" x14ac:dyDescent="0.25">
      <c r="A20" s="23" t="s">
        <v>27</v>
      </c>
      <c r="B20" s="34">
        <f>SUM(B21)</f>
        <v>30</v>
      </c>
      <c r="C20" s="34">
        <f>SUM(C21)</f>
        <v>19.8</v>
      </c>
      <c r="D20" s="40">
        <f>SUM(D21)</f>
        <v>30</v>
      </c>
      <c r="E20" s="32"/>
    </row>
    <row r="21" spans="1:5" x14ac:dyDescent="0.25">
      <c r="A21" s="46" t="s">
        <v>55</v>
      </c>
      <c r="B21" s="35">
        <v>30</v>
      </c>
      <c r="C21" s="38">
        <v>19.8</v>
      </c>
      <c r="D21" s="41">
        <v>30</v>
      </c>
      <c r="E21" s="52" t="s">
        <v>144</v>
      </c>
    </row>
    <row r="22" spans="1:5" x14ac:dyDescent="0.25">
      <c r="A22" s="4"/>
      <c r="B22" s="38"/>
      <c r="C22" s="38"/>
      <c r="D22" s="44"/>
      <c r="E22" s="29"/>
    </row>
    <row r="23" spans="1:5" x14ac:dyDescent="0.25">
      <c r="A23" s="23" t="s">
        <v>28</v>
      </c>
      <c r="B23" s="34">
        <f>SUM(B24+B25+B26+B27+B28+B29+B30+B52+B57)</f>
        <v>13343</v>
      </c>
      <c r="C23" s="34">
        <f>SUM(C24+C25+C26+C27+C28+C29+C30+C52)</f>
        <v>9573</v>
      </c>
      <c r="D23" s="40">
        <f>SUM(D24+D25+D26+D27+D28+D29+D30+D52+D57+D58)</f>
        <v>14352</v>
      </c>
      <c r="E23" s="32"/>
    </row>
    <row r="24" spans="1:5" ht="30" x14ac:dyDescent="0.25">
      <c r="A24" s="46" t="s">
        <v>48</v>
      </c>
      <c r="B24" s="35">
        <v>1600</v>
      </c>
      <c r="C24" s="38">
        <v>1198.8</v>
      </c>
      <c r="D24" s="41">
        <v>1710</v>
      </c>
      <c r="E24" s="29"/>
    </row>
    <row r="25" spans="1:5" x14ac:dyDescent="0.25">
      <c r="A25" s="46" t="s">
        <v>56</v>
      </c>
      <c r="B25" s="35">
        <v>6100</v>
      </c>
      <c r="C25" s="38">
        <v>4893</v>
      </c>
      <c r="D25" s="41">
        <v>6900</v>
      </c>
      <c r="E25" s="67"/>
    </row>
    <row r="26" spans="1:5" x14ac:dyDescent="0.25">
      <c r="A26" s="46" t="s">
        <v>57</v>
      </c>
      <c r="B26" s="35">
        <v>300</v>
      </c>
      <c r="C26" s="38">
        <v>145.69999999999999</v>
      </c>
      <c r="D26" s="41">
        <v>300</v>
      </c>
      <c r="E26" s="52" t="s">
        <v>210</v>
      </c>
    </row>
    <row r="27" spans="1:5" x14ac:dyDescent="0.25">
      <c r="A27" s="46" t="s">
        <v>58</v>
      </c>
      <c r="B27" s="35">
        <v>35</v>
      </c>
      <c r="C27" s="38">
        <v>21.2</v>
      </c>
      <c r="D27" s="41">
        <v>35</v>
      </c>
      <c r="E27" s="29"/>
    </row>
    <row r="28" spans="1:5" ht="30" x14ac:dyDescent="0.25">
      <c r="A28" s="46" t="s">
        <v>59</v>
      </c>
      <c r="B28" s="35">
        <v>2400</v>
      </c>
      <c r="C28" s="38">
        <v>2073.6999999999998</v>
      </c>
      <c r="D28" s="41">
        <v>2600</v>
      </c>
      <c r="E28" s="52" t="s">
        <v>158</v>
      </c>
    </row>
    <row r="29" spans="1:5" ht="48.75" customHeight="1" x14ac:dyDescent="0.25">
      <c r="A29" s="46" t="s">
        <v>60</v>
      </c>
      <c r="B29" s="35">
        <v>0</v>
      </c>
      <c r="C29" s="38">
        <v>0</v>
      </c>
      <c r="D29" s="41">
        <v>10</v>
      </c>
      <c r="E29" s="52" t="s">
        <v>180</v>
      </c>
    </row>
    <row r="30" spans="1:5" x14ac:dyDescent="0.25">
      <c r="A30" s="46" t="s">
        <v>61</v>
      </c>
      <c r="B30" s="35">
        <f>SUM(B31:B51)</f>
        <v>2828</v>
      </c>
      <c r="C30" s="35">
        <f>SUM(C31:C51)</f>
        <v>1212.0000000000002</v>
      </c>
      <c r="D30" s="41">
        <f>SUM(D31:D51)</f>
        <v>2487</v>
      </c>
      <c r="E30" s="29"/>
    </row>
    <row r="31" spans="1:5" x14ac:dyDescent="0.25">
      <c r="A31" s="49" t="s">
        <v>62</v>
      </c>
      <c r="B31" s="38">
        <v>30</v>
      </c>
      <c r="C31" s="38">
        <v>9.1999999999999993</v>
      </c>
      <c r="D31" s="44">
        <v>30</v>
      </c>
      <c r="E31" s="29"/>
    </row>
    <row r="32" spans="1:5" x14ac:dyDescent="0.25">
      <c r="A32" s="49" t="s">
        <v>63</v>
      </c>
      <c r="B32" s="38">
        <v>1</v>
      </c>
      <c r="C32" s="38">
        <v>0.3</v>
      </c>
      <c r="D32" s="44">
        <v>5</v>
      </c>
      <c r="E32" s="29"/>
    </row>
    <row r="33" spans="1:5" x14ac:dyDescent="0.25">
      <c r="A33" s="49" t="s">
        <v>64</v>
      </c>
      <c r="B33" s="38">
        <v>2</v>
      </c>
      <c r="C33" s="38">
        <v>0</v>
      </c>
      <c r="D33" s="44">
        <v>2</v>
      </c>
      <c r="E33" s="29"/>
    </row>
    <row r="34" spans="1:5" x14ac:dyDescent="0.25">
      <c r="A34" s="49" t="s">
        <v>65</v>
      </c>
      <c r="B34" s="38">
        <v>300</v>
      </c>
      <c r="C34" s="38">
        <v>125.8</v>
      </c>
      <c r="D34" s="44">
        <v>300</v>
      </c>
      <c r="E34" s="29"/>
    </row>
    <row r="35" spans="1:5" ht="27.75" x14ac:dyDescent="0.25">
      <c r="A35" s="49" t="s">
        <v>66</v>
      </c>
      <c r="B35" s="38">
        <v>150</v>
      </c>
      <c r="C35" s="38">
        <v>86.4</v>
      </c>
      <c r="D35" s="58">
        <v>150</v>
      </c>
      <c r="E35" s="29"/>
    </row>
    <row r="36" spans="1:5" ht="27.75" x14ac:dyDescent="0.25">
      <c r="A36" s="49" t="s">
        <v>67</v>
      </c>
      <c r="B36" s="38">
        <v>350</v>
      </c>
      <c r="C36" s="38">
        <v>145</v>
      </c>
      <c r="D36" s="44">
        <v>350</v>
      </c>
      <c r="E36" s="29"/>
    </row>
    <row r="37" spans="1:5" x14ac:dyDescent="0.25">
      <c r="A37" s="49" t="s">
        <v>68</v>
      </c>
      <c r="B37" s="38">
        <v>30</v>
      </c>
      <c r="C37" s="38">
        <v>23.2</v>
      </c>
      <c r="D37" s="44">
        <v>30</v>
      </c>
      <c r="E37" s="29"/>
    </row>
    <row r="38" spans="1:5" x14ac:dyDescent="0.25">
      <c r="A38" s="49" t="s">
        <v>69</v>
      </c>
      <c r="B38" s="38">
        <v>490</v>
      </c>
      <c r="C38" s="38">
        <v>220.4</v>
      </c>
      <c r="D38" s="44">
        <v>400</v>
      </c>
      <c r="E38" s="29"/>
    </row>
    <row r="39" spans="1:5" x14ac:dyDescent="0.25">
      <c r="A39" s="49" t="s">
        <v>70</v>
      </c>
      <c r="B39" s="38">
        <v>500</v>
      </c>
      <c r="C39" s="38">
        <v>107.9</v>
      </c>
      <c r="D39" s="44">
        <v>250</v>
      </c>
      <c r="E39" s="29"/>
    </row>
    <row r="40" spans="1:5" x14ac:dyDescent="0.25">
      <c r="A40" s="49" t="s">
        <v>71</v>
      </c>
      <c r="B40" s="38">
        <v>80</v>
      </c>
      <c r="C40" s="38">
        <v>34.200000000000003</v>
      </c>
      <c r="D40" s="44">
        <v>80</v>
      </c>
      <c r="E40" s="29"/>
    </row>
    <row r="41" spans="1:5" x14ac:dyDescent="0.25">
      <c r="A41" s="49" t="s">
        <v>72</v>
      </c>
      <c r="B41" s="38">
        <v>100</v>
      </c>
      <c r="C41" s="38">
        <v>59.2</v>
      </c>
      <c r="D41" s="44">
        <v>100</v>
      </c>
      <c r="E41" s="29"/>
    </row>
    <row r="42" spans="1:5" x14ac:dyDescent="0.25">
      <c r="A42" s="49" t="s">
        <v>73</v>
      </c>
      <c r="B42" s="38">
        <v>40</v>
      </c>
      <c r="C42" s="38">
        <v>29.1</v>
      </c>
      <c r="D42" s="44">
        <v>40</v>
      </c>
      <c r="E42" s="29"/>
    </row>
    <row r="43" spans="1:5" x14ac:dyDescent="0.25">
      <c r="A43" s="49" t="s">
        <v>74</v>
      </c>
      <c r="B43" s="38">
        <v>50</v>
      </c>
      <c r="C43" s="38">
        <v>17.7</v>
      </c>
      <c r="D43" s="44">
        <v>50</v>
      </c>
      <c r="E43" s="29"/>
    </row>
    <row r="44" spans="1:5" x14ac:dyDescent="0.25">
      <c r="A44" s="49" t="s">
        <v>75</v>
      </c>
      <c r="B44" s="38">
        <v>150</v>
      </c>
      <c r="C44" s="38">
        <v>40.4</v>
      </c>
      <c r="D44" s="44">
        <v>140</v>
      </c>
      <c r="E44" s="29"/>
    </row>
    <row r="45" spans="1:5" x14ac:dyDescent="0.25">
      <c r="A45" s="49" t="s">
        <v>76</v>
      </c>
      <c r="B45" s="38">
        <v>5</v>
      </c>
      <c r="C45" s="38">
        <v>0</v>
      </c>
      <c r="D45" s="44">
        <v>5</v>
      </c>
      <c r="E45" s="29"/>
    </row>
    <row r="46" spans="1:5" ht="27.75" x14ac:dyDescent="0.25">
      <c r="A46" s="49" t="s">
        <v>77</v>
      </c>
      <c r="B46" s="38">
        <v>460</v>
      </c>
      <c r="C46" s="38">
        <v>265.8</v>
      </c>
      <c r="D46" s="44">
        <v>460</v>
      </c>
      <c r="E46" s="29"/>
    </row>
    <row r="47" spans="1:5" x14ac:dyDescent="0.25">
      <c r="A47" s="49" t="s">
        <v>78</v>
      </c>
      <c r="B47" s="38">
        <v>10</v>
      </c>
      <c r="C47" s="38">
        <v>2.4</v>
      </c>
      <c r="D47" s="44">
        <v>10</v>
      </c>
      <c r="E47" s="29"/>
    </row>
    <row r="48" spans="1:5" ht="30" x14ac:dyDescent="0.25">
      <c r="A48" s="49" t="s">
        <v>79</v>
      </c>
      <c r="B48" s="38">
        <v>10</v>
      </c>
      <c r="C48" s="38">
        <v>0</v>
      </c>
      <c r="D48" s="44">
        <v>5</v>
      </c>
      <c r="E48" s="29"/>
    </row>
    <row r="49" spans="1:5" x14ac:dyDescent="0.25">
      <c r="A49" s="49" t="s">
        <v>80</v>
      </c>
      <c r="B49" s="38">
        <v>60</v>
      </c>
      <c r="C49" s="38">
        <v>45</v>
      </c>
      <c r="D49" s="44">
        <v>70</v>
      </c>
      <c r="E49" s="29"/>
    </row>
    <row r="50" spans="1:5" x14ac:dyDescent="0.25">
      <c r="A50" s="49" t="s">
        <v>81</v>
      </c>
      <c r="B50" s="38">
        <v>5</v>
      </c>
      <c r="C50" s="38">
        <v>0</v>
      </c>
      <c r="D50" s="44">
        <v>5</v>
      </c>
      <c r="E50" s="29"/>
    </row>
    <row r="51" spans="1:5" x14ac:dyDescent="0.25">
      <c r="A51" s="49" t="s">
        <v>82</v>
      </c>
      <c r="B51" s="38">
        <v>5</v>
      </c>
      <c r="C51" s="38">
        <v>0</v>
      </c>
      <c r="D51" s="44">
        <v>5</v>
      </c>
      <c r="E51" s="29"/>
    </row>
    <row r="52" spans="1:5" x14ac:dyDescent="0.25">
      <c r="A52" s="50" t="s">
        <v>83</v>
      </c>
      <c r="B52" s="35">
        <f>SUM(B53:B56)</f>
        <v>80</v>
      </c>
      <c r="C52" s="35">
        <f>SUM(C53:C56)</f>
        <v>28.6</v>
      </c>
      <c r="D52" s="41">
        <f>SUM(D53:D56)</f>
        <v>80</v>
      </c>
      <c r="E52" s="29"/>
    </row>
    <row r="53" spans="1:5" x14ac:dyDescent="0.25">
      <c r="A53" s="49" t="s">
        <v>84</v>
      </c>
      <c r="B53" s="38">
        <v>20</v>
      </c>
      <c r="C53" s="38">
        <v>11.9</v>
      </c>
      <c r="D53" s="44">
        <v>20</v>
      </c>
      <c r="E53" s="29"/>
    </row>
    <row r="54" spans="1:5" x14ac:dyDescent="0.25">
      <c r="A54" s="49" t="s">
        <v>85</v>
      </c>
      <c r="B54" s="38">
        <v>20</v>
      </c>
      <c r="C54" s="38">
        <v>7.8</v>
      </c>
      <c r="D54" s="44">
        <v>20</v>
      </c>
      <c r="E54" s="29"/>
    </row>
    <row r="55" spans="1:5" x14ac:dyDescent="0.25">
      <c r="A55" s="49" t="s">
        <v>86</v>
      </c>
      <c r="B55" s="38">
        <v>20</v>
      </c>
      <c r="C55" s="38">
        <v>0</v>
      </c>
      <c r="D55" s="44">
        <v>20</v>
      </c>
      <c r="E55" s="29"/>
    </row>
    <row r="56" spans="1:5" x14ac:dyDescent="0.25">
      <c r="A56" s="49" t="s">
        <v>87</v>
      </c>
      <c r="B56" s="38">
        <v>20</v>
      </c>
      <c r="C56" s="38">
        <v>8.9</v>
      </c>
      <c r="D56" s="44">
        <v>20</v>
      </c>
      <c r="E56" s="29"/>
    </row>
    <row r="57" spans="1:5" x14ac:dyDescent="0.25">
      <c r="A57" s="50" t="s">
        <v>187</v>
      </c>
      <c r="B57" s="35">
        <v>0</v>
      </c>
      <c r="C57" s="35">
        <v>0</v>
      </c>
      <c r="D57" s="41">
        <v>30</v>
      </c>
      <c r="E57" s="29"/>
    </row>
    <row r="58" spans="1:5" x14ac:dyDescent="0.25">
      <c r="A58" s="50" t="s">
        <v>203</v>
      </c>
      <c r="B58" s="35">
        <v>0</v>
      </c>
      <c r="C58" s="35">
        <v>0</v>
      </c>
      <c r="D58" s="41">
        <v>200</v>
      </c>
      <c r="E58" s="29"/>
    </row>
    <row r="59" spans="1:5" x14ac:dyDescent="0.25">
      <c r="A59" s="4"/>
      <c r="B59" s="38"/>
      <c r="C59" s="38"/>
      <c r="D59" s="44"/>
      <c r="E59" s="29"/>
    </row>
    <row r="60" spans="1:5" x14ac:dyDescent="0.25">
      <c r="A60" s="23" t="s">
        <v>29</v>
      </c>
      <c r="B60" s="59">
        <f>SUM(B61:B72)</f>
        <v>5855</v>
      </c>
      <c r="C60" s="34">
        <f>SUM(C61:C71)</f>
        <v>3304.5</v>
      </c>
      <c r="D60" s="40">
        <f>SUM(D61:D71)</f>
        <v>6120</v>
      </c>
      <c r="E60" s="32"/>
    </row>
    <row r="61" spans="1:5" ht="60" x14ac:dyDescent="0.25">
      <c r="A61" s="46" t="s">
        <v>88</v>
      </c>
      <c r="B61" s="35">
        <v>900</v>
      </c>
      <c r="C61" s="38">
        <v>526.79999999999995</v>
      </c>
      <c r="D61" s="41">
        <v>900</v>
      </c>
      <c r="E61" s="52" t="s">
        <v>145</v>
      </c>
    </row>
    <row r="62" spans="1:5" ht="30" x14ac:dyDescent="0.25">
      <c r="A62" s="46" t="s">
        <v>89</v>
      </c>
      <c r="B62" s="35">
        <v>150</v>
      </c>
      <c r="C62" s="38">
        <v>116.8</v>
      </c>
      <c r="D62" s="41">
        <v>250</v>
      </c>
      <c r="E62" s="52" t="s">
        <v>146</v>
      </c>
    </row>
    <row r="63" spans="1:5" x14ac:dyDescent="0.25">
      <c r="A63" s="46" t="s">
        <v>90</v>
      </c>
      <c r="B63" s="35">
        <v>100</v>
      </c>
      <c r="C63" s="38">
        <v>13.4</v>
      </c>
      <c r="D63" s="41">
        <v>100</v>
      </c>
      <c r="E63" s="52" t="s">
        <v>147</v>
      </c>
    </row>
    <row r="64" spans="1:5" ht="30" x14ac:dyDescent="0.25">
      <c r="A64" s="46" t="s">
        <v>91</v>
      </c>
      <c r="B64" s="35">
        <v>15</v>
      </c>
      <c r="C64" s="38">
        <v>4.5999999999999996</v>
      </c>
      <c r="D64" s="41">
        <v>15</v>
      </c>
      <c r="E64" s="52" t="s">
        <v>148</v>
      </c>
    </row>
    <row r="65" spans="1:5" x14ac:dyDescent="0.25">
      <c r="A65" s="46" t="s">
        <v>92</v>
      </c>
      <c r="B65" s="35">
        <v>100</v>
      </c>
      <c r="C65" s="38">
        <v>0</v>
      </c>
      <c r="D65" s="43">
        <v>100</v>
      </c>
      <c r="E65" s="52" t="s">
        <v>149</v>
      </c>
    </row>
    <row r="66" spans="1:5" ht="45" x14ac:dyDescent="0.25">
      <c r="A66" s="46" t="s">
        <v>93</v>
      </c>
      <c r="B66" s="35">
        <v>3450</v>
      </c>
      <c r="C66" s="38">
        <v>2163.1999999999998</v>
      </c>
      <c r="D66" s="41">
        <v>3900</v>
      </c>
      <c r="E66" s="52" t="s">
        <v>150</v>
      </c>
    </row>
    <row r="67" spans="1:5" x14ac:dyDescent="0.25">
      <c r="A67" s="46" t="s">
        <v>163</v>
      </c>
      <c r="B67" s="35">
        <v>70</v>
      </c>
      <c r="C67" s="38">
        <v>16.7</v>
      </c>
      <c r="D67" s="41">
        <v>300</v>
      </c>
      <c r="E67" s="52" t="s">
        <v>164</v>
      </c>
    </row>
    <row r="68" spans="1:5" ht="30" x14ac:dyDescent="0.25">
      <c r="A68" s="46" t="s">
        <v>94</v>
      </c>
      <c r="B68" s="35">
        <v>50</v>
      </c>
      <c r="C68" s="38">
        <v>0.8</v>
      </c>
      <c r="D68" s="41">
        <v>50</v>
      </c>
      <c r="E68" s="52" t="s">
        <v>151</v>
      </c>
    </row>
    <row r="69" spans="1:5" ht="30" x14ac:dyDescent="0.25">
      <c r="A69" s="46" t="s">
        <v>95</v>
      </c>
      <c r="B69" s="35">
        <v>120</v>
      </c>
      <c r="C69" s="38">
        <v>104.8</v>
      </c>
      <c r="D69" s="41">
        <v>500</v>
      </c>
      <c r="E69" s="52" t="s">
        <v>186</v>
      </c>
    </row>
    <row r="70" spans="1:5" ht="30" x14ac:dyDescent="0.25">
      <c r="A70" s="46" t="s">
        <v>132</v>
      </c>
      <c r="B70" s="35">
        <v>395</v>
      </c>
      <c r="C70" s="38">
        <v>352.4</v>
      </c>
      <c r="D70" s="41">
        <v>0</v>
      </c>
      <c r="E70" s="52" t="s">
        <v>181</v>
      </c>
    </row>
    <row r="71" spans="1:5" x14ac:dyDescent="0.25">
      <c r="A71" s="46" t="s">
        <v>96</v>
      </c>
      <c r="B71" s="35">
        <v>5</v>
      </c>
      <c r="C71" s="38">
        <v>5</v>
      </c>
      <c r="D71" s="41">
        <v>5</v>
      </c>
      <c r="E71" s="52" t="s">
        <v>152</v>
      </c>
    </row>
    <row r="72" spans="1:5" x14ac:dyDescent="0.25">
      <c r="A72" s="46" t="s">
        <v>196</v>
      </c>
      <c r="B72" s="35">
        <v>500</v>
      </c>
      <c r="C72" s="38">
        <v>116.8</v>
      </c>
      <c r="D72" s="41">
        <v>10000</v>
      </c>
      <c r="E72" s="52"/>
    </row>
    <row r="73" spans="1:5" x14ac:dyDescent="0.25">
      <c r="A73" s="51"/>
      <c r="B73" s="38"/>
      <c r="C73" s="38"/>
      <c r="D73" s="44"/>
      <c r="E73" s="29"/>
    </row>
    <row r="74" spans="1:5" x14ac:dyDescent="0.25">
      <c r="A74" s="23" t="s">
        <v>30</v>
      </c>
      <c r="B74" s="59">
        <f>SUM(B75:B89)</f>
        <v>25470</v>
      </c>
      <c r="C74" s="34">
        <f>SUM(C75:C90)</f>
        <v>13702</v>
      </c>
      <c r="D74" s="40">
        <f>SUM(D75:D89)</f>
        <v>32910</v>
      </c>
      <c r="E74" s="32"/>
    </row>
    <row r="75" spans="1:5" ht="45.6" customHeight="1" x14ac:dyDescent="0.25">
      <c r="A75" s="46" t="s">
        <v>97</v>
      </c>
      <c r="B75" s="35">
        <v>4380</v>
      </c>
      <c r="C75" s="38">
        <v>2781.5</v>
      </c>
      <c r="D75" s="41">
        <v>4000</v>
      </c>
      <c r="E75" s="52" t="s">
        <v>153</v>
      </c>
    </row>
    <row r="76" spans="1:5" x14ac:dyDescent="0.25">
      <c r="A76" s="46" t="s">
        <v>171</v>
      </c>
      <c r="B76" s="35">
        <v>1300</v>
      </c>
      <c r="C76" s="38">
        <v>1297.2</v>
      </c>
      <c r="D76" s="41">
        <v>3000</v>
      </c>
      <c r="E76" s="52" t="s">
        <v>235</v>
      </c>
    </row>
    <row r="77" spans="1:5" x14ac:dyDescent="0.25">
      <c r="A77" s="46" t="s">
        <v>172</v>
      </c>
      <c r="B77" s="35">
        <v>3000</v>
      </c>
      <c r="C77" s="38">
        <v>1132.9000000000001</v>
      </c>
      <c r="D77" s="41">
        <v>1000</v>
      </c>
      <c r="E77" s="52" t="s">
        <v>218</v>
      </c>
    </row>
    <row r="78" spans="1:5" x14ac:dyDescent="0.25">
      <c r="A78" s="46" t="s">
        <v>202</v>
      </c>
      <c r="B78" s="35">
        <v>0</v>
      </c>
      <c r="C78" s="38">
        <v>0</v>
      </c>
      <c r="D78" s="41">
        <v>8000</v>
      </c>
      <c r="E78" s="52" t="s">
        <v>219</v>
      </c>
    </row>
    <row r="79" spans="1:5" x14ac:dyDescent="0.25">
      <c r="A79" s="46" t="s">
        <v>208</v>
      </c>
      <c r="B79" s="35">
        <v>0</v>
      </c>
      <c r="C79" s="38">
        <v>0</v>
      </c>
      <c r="D79" s="41">
        <v>5000</v>
      </c>
      <c r="E79" s="52" t="s">
        <v>214</v>
      </c>
    </row>
    <row r="80" spans="1:5" x14ac:dyDescent="0.25">
      <c r="A80" s="46" t="s">
        <v>209</v>
      </c>
      <c r="B80" s="35">
        <v>0</v>
      </c>
      <c r="C80" s="38">
        <v>0</v>
      </c>
      <c r="D80" s="43">
        <v>700</v>
      </c>
      <c r="E80" s="52"/>
    </row>
    <row r="81" spans="1:5" ht="30" x14ac:dyDescent="0.25">
      <c r="A81" s="46" t="s">
        <v>98</v>
      </c>
      <c r="B81" s="35">
        <v>0</v>
      </c>
      <c r="C81" s="38">
        <v>0</v>
      </c>
      <c r="D81" s="41">
        <v>10</v>
      </c>
      <c r="E81" s="52" t="s">
        <v>154</v>
      </c>
    </row>
    <row r="82" spans="1:5" ht="240" x14ac:dyDescent="0.25">
      <c r="A82" s="46" t="s">
        <v>99</v>
      </c>
      <c r="B82" s="35">
        <v>1000</v>
      </c>
      <c r="C82" s="38">
        <v>797.4</v>
      </c>
      <c r="D82" s="43">
        <v>1500</v>
      </c>
      <c r="E82" s="54" t="s">
        <v>233</v>
      </c>
    </row>
    <row r="83" spans="1:5" x14ac:dyDescent="0.25">
      <c r="A83" s="46" t="s">
        <v>123</v>
      </c>
      <c r="B83" s="35">
        <v>0</v>
      </c>
      <c r="C83" s="38">
        <v>0</v>
      </c>
      <c r="D83" s="41">
        <v>200</v>
      </c>
      <c r="E83" s="52"/>
    </row>
    <row r="84" spans="1:5" ht="30" x14ac:dyDescent="0.25">
      <c r="A84" s="46" t="s">
        <v>124</v>
      </c>
      <c r="B84" s="35">
        <v>100</v>
      </c>
      <c r="C84" s="38">
        <v>0</v>
      </c>
      <c r="D84" s="41">
        <v>100</v>
      </c>
      <c r="E84" s="52" t="s">
        <v>125</v>
      </c>
    </row>
    <row r="85" spans="1:5" x14ac:dyDescent="0.25">
      <c r="A85" s="46" t="s">
        <v>133</v>
      </c>
      <c r="B85" s="35">
        <v>270</v>
      </c>
      <c r="C85" s="38">
        <v>268.5</v>
      </c>
      <c r="D85" s="43">
        <v>0</v>
      </c>
      <c r="E85" s="52" t="s">
        <v>183</v>
      </c>
    </row>
    <row r="86" spans="1:5" ht="29.25" customHeight="1" x14ac:dyDescent="0.25">
      <c r="A86" s="46" t="s">
        <v>182</v>
      </c>
      <c r="B86" s="35">
        <v>8600</v>
      </c>
      <c r="C86" s="38">
        <v>5733.6</v>
      </c>
      <c r="D86" s="43">
        <v>500</v>
      </c>
      <c r="E86" s="52" t="s">
        <v>231</v>
      </c>
    </row>
    <row r="87" spans="1:5" ht="30" x14ac:dyDescent="0.25">
      <c r="A87" s="46" t="s">
        <v>173</v>
      </c>
      <c r="B87" s="35">
        <v>6820</v>
      </c>
      <c r="C87" s="38">
        <v>1690.9</v>
      </c>
      <c r="D87" s="43">
        <v>400</v>
      </c>
      <c r="E87" s="52" t="s">
        <v>231</v>
      </c>
    </row>
    <row r="88" spans="1:5" x14ac:dyDescent="0.25">
      <c r="A88" s="46" t="s">
        <v>216</v>
      </c>
      <c r="B88" s="35">
        <v>0</v>
      </c>
      <c r="C88" s="38">
        <v>0</v>
      </c>
      <c r="D88" s="43">
        <v>6000</v>
      </c>
      <c r="E88" s="52"/>
    </row>
    <row r="89" spans="1:5" x14ac:dyDescent="0.25">
      <c r="A89" s="46" t="s">
        <v>215</v>
      </c>
      <c r="B89" s="35">
        <v>0</v>
      </c>
      <c r="C89" s="38">
        <v>0</v>
      </c>
      <c r="D89" s="43">
        <v>2500</v>
      </c>
      <c r="E89" s="52"/>
    </row>
    <row r="90" spans="1:5" x14ac:dyDescent="0.25">
      <c r="A90" s="46"/>
      <c r="B90" s="35"/>
      <c r="C90" s="38"/>
      <c r="D90" s="41"/>
      <c r="E90" s="52"/>
    </row>
    <row r="91" spans="1:5" x14ac:dyDescent="0.25">
      <c r="A91" s="23" t="s">
        <v>31</v>
      </c>
      <c r="B91" s="34">
        <f>SUM(B92:B94)</f>
        <v>160</v>
      </c>
      <c r="C91" s="34">
        <f>SUM(C92:C94)</f>
        <v>152.19999999999999</v>
      </c>
      <c r="D91" s="40">
        <f>SUM(D92:D94)</f>
        <v>160</v>
      </c>
      <c r="E91" s="32"/>
    </row>
    <row r="92" spans="1:5" x14ac:dyDescent="0.25">
      <c r="A92" s="46" t="s">
        <v>100</v>
      </c>
      <c r="B92" s="35">
        <v>0</v>
      </c>
      <c r="C92" s="38">
        <v>0</v>
      </c>
      <c r="D92" s="41">
        <v>50</v>
      </c>
      <c r="E92" s="52" t="s">
        <v>155</v>
      </c>
    </row>
    <row r="93" spans="1:5" x14ac:dyDescent="0.25">
      <c r="A93" s="46" t="s">
        <v>101</v>
      </c>
      <c r="B93" s="35">
        <v>0</v>
      </c>
      <c r="C93" s="38">
        <v>0</v>
      </c>
      <c r="D93" s="41">
        <v>10</v>
      </c>
      <c r="E93" s="52" t="s">
        <v>156</v>
      </c>
    </row>
    <row r="94" spans="1:5" ht="30" x14ac:dyDescent="0.25">
      <c r="A94" s="46" t="s">
        <v>102</v>
      </c>
      <c r="B94" s="35">
        <v>160</v>
      </c>
      <c r="C94" s="38">
        <v>152.19999999999999</v>
      </c>
      <c r="D94" s="41">
        <v>100</v>
      </c>
      <c r="E94" s="52" t="s">
        <v>157</v>
      </c>
    </row>
    <row r="95" spans="1:5" x14ac:dyDescent="0.25">
      <c r="A95" s="8"/>
      <c r="B95" s="35"/>
      <c r="C95" s="35"/>
      <c r="D95" s="41"/>
      <c r="E95" s="29"/>
    </row>
    <row r="96" spans="1:5" x14ac:dyDescent="0.25">
      <c r="A96" s="23" t="s">
        <v>32</v>
      </c>
      <c r="B96" s="34">
        <f>SUM(B97:B99)</f>
        <v>50</v>
      </c>
      <c r="C96" s="34">
        <f>SUM(C97:C97)</f>
        <v>39</v>
      </c>
      <c r="D96" s="40">
        <f>SUM(D97:D100)</f>
        <v>350</v>
      </c>
      <c r="E96" s="32"/>
    </row>
    <row r="97" spans="1:5" x14ac:dyDescent="0.25">
      <c r="A97" s="46" t="s">
        <v>103</v>
      </c>
      <c r="B97" s="35">
        <v>50</v>
      </c>
      <c r="C97" s="38">
        <v>39</v>
      </c>
      <c r="D97" s="41">
        <v>50</v>
      </c>
      <c r="E97" s="52"/>
    </row>
    <row r="98" spans="1:5" ht="30" x14ac:dyDescent="0.25">
      <c r="A98" s="46" t="s">
        <v>205</v>
      </c>
      <c r="B98" s="35">
        <v>0</v>
      </c>
      <c r="C98" s="38">
        <v>0</v>
      </c>
      <c r="D98" s="41">
        <v>50</v>
      </c>
      <c r="E98" s="52" t="s">
        <v>213</v>
      </c>
    </row>
    <row r="99" spans="1:5" ht="30" x14ac:dyDescent="0.25">
      <c r="A99" s="46" t="s">
        <v>206</v>
      </c>
      <c r="B99" s="35">
        <v>0</v>
      </c>
      <c r="C99" s="38">
        <v>0</v>
      </c>
      <c r="D99" s="41">
        <v>50</v>
      </c>
      <c r="E99" s="52" t="s">
        <v>213</v>
      </c>
    </row>
    <row r="100" spans="1:5" ht="30" x14ac:dyDescent="0.25">
      <c r="A100" s="46" t="s">
        <v>212</v>
      </c>
      <c r="B100" s="35">
        <v>0</v>
      </c>
      <c r="C100" s="38">
        <v>0</v>
      </c>
      <c r="D100" s="41">
        <v>200</v>
      </c>
      <c r="E100" s="52" t="s">
        <v>213</v>
      </c>
    </row>
    <row r="101" spans="1:5" x14ac:dyDescent="0.25">
      <c r="A101" s="4"/>
      <c r="B101" s="38"/>
      <c r="C101" s="38"/>
      <c r="D101" s="44"/>
      <c r="E101" s="52"/>
    </row>
    <row r="102" spans="1:5" x14ac:dyDescent="0.25">
      <c r="A102" s="23" t="s">
        <v>33</v>
      </c>
      <c r="B102" s="34">
        <f>SUM(B103+B115+B116+B117+B118+B119+B120+B121)</f>
        <v>1097.7</v>
      </c>
      <c r="C102" s="34">
        <f>SUM(C103+C115+C116+C117+C118+C119+C120)</f>
        <v>621.70000000000005</v>
      </c>
      <c r="D102" s="40">
        <f>SUM(D103+D115+D116+D117+D118+D119+D120+D121)</f>
        <v>1409</v>
      </c>
      <c r="E102" s="32"/>
    </row>
    <row r="103" spans="1:5" x14ac:dyDescent="0.25">
      <c r="A103" s="46" t="s">
        <v>104</v>
      </c>
      <c r="B103" s="35">
        <f>SUM(B104:B114)</f>
        <v>653.6</v>
      </c>
      <c r="C103" s="35">
        <f>SUM(C104:C114)</f>
        <v>437.6</v>
      </c>
      <c r="D103" s="41">
        <f>SUM(D104:D114)</f>
        <v>764</v>
      </c>
      <c r="E103" s="52" t="s">
        <v>184</v>
      </c>
    </row>
    <row r="104" spans="1:5" x14ac:dyDescent="0.25">
      <c r="A104" s="49" t="s">
        <v>105</v>
      </c>
      <c r="B104" s="38">
        <v>350</v>
      </c>
      <c r="C104" s="38">
        <v>243</v>
      </c>
      <c r="D104" s="44">
        <v>370</v>
      </c>
      <c r="E104" s="52"/>
    </row>
    <row r="105" spans="1:5" x14ac:dyDescent="0.25">
      <c r="A105" s="49" t="s">
        <v>106</v>
      </c>
      <c r="B105" s="38">
        <v>140</v>
      </c>
      <c r="C105" s="38">
        <v>90</v>
      </c>
      <c r="D105" s="44">
        <v>140</v>
      </c>
      <c r="E105" s="52"/>
    </row>
    <row r="106" spans="1:5" x14ac:dyDescent="0.25">
      <c r="A106" s="49" t="s">
        <v>166</v>
      </c>
      <c r="B106" s="38">
        <v>10</v>
      </c>
      <c r="C106" s="38">
        <v>0</v>
      </c>
      <c r="D106" s="44">
        <v>10</v>
      </c>
      <c r="E106" s="52"/>
    </row>
    <row r="107" spans="1:5" x14ac:dyDescent="0.25">
      <c r="A107" s="49" t="s">
        <v>63</v>
      </c>
      <c r="B107" s="38">
        <v>2</v>
      </c>
      <c r="C107" s="38">
        <v>0</v>
      </c>
      <c r="D107" s="44">
        <v>2</v>
      </c>
      <c r="E107" s="52"/>
    </row>
    <row r="108" spans="1:5" ht="45" x14ac:dyDescent="0.25">
      <c r="A108" s="49" t="s">
        <v>107</v>
      </c>
      <c r="B108" s="38">
        <v>110</v>
      </c>
      <c r="C108" s="38">
        <v>89.3</v>
      </c>
      <c r="D108" s="44">
        <v>110</v>
      </c>
      <c r="E108" s="52" t="s">
        <v>139</v>
      </c>
    </row>
    <row r="109" spans="1:5" x14ac:dyDescent="0.25">
      <c r="A109" s="49" t="s">
        <v>108</v>
      </c>
      <c r="B109" s="38">
        <v>12.6</v>
      </c>
      <c r="C109" s="38">
        <v>12.5</v>
      </c>
      <c r="D109" s="44">
        <v>13</v>
      </c>
      <c r="E109" s="52"/>
    </row>
    <row r="110" spans="1:5" x14ac:dyDescent="0.25">
      <c r="A110" s="49" t="s">
        <v>109</v>
      </c>
      <c r="B110" s="38">
        <v>5</v>
      </c>
      <c r="C110" s="38">
        <v>0</v>
      </c>
      <c r="D110" s="44">
        <v>5</v>
      </c>
      <c r="E110" s="52"/>
    </row>
    <row r="111" spans="1:5" x14ac:dyDescent="0.25">
      <c r="A111" s="49" t="s">
        <v>110</v>
      </c>
      <c r="B111" s="38">
        <v>10</v>
      </c>
      <c r="C111" s="38">
        <v>0.7</v>
      </c>
      <c r="D111" s="44">
        <v>10</v>
      </c>
      <c r="E111" s="52"/>
    </row>
    <row r="112" spans="1:5" x14ac:dyDescent="0.25">
      <c r="A112" s="49" t="s">
        <v>197</v>
      </c>
      <c r="B112" s="38">
        <v>0</v>
      </c>
      <c r="C112" s="38">
        <v>0</v>
      </c>
      <c r="D112" s="44">
        <v>90</v>
      </c>
      <c r="E112" s="52"/>
    </row>
    <row r="113" spans="1:7" x14ac:dyDescent="0.25">
      <c r="A113" s="49" t="s">
        <v>111</v>
      </c>
      <c r="B113" s="38">
        <v>10</v>
      </c>
      <c r="C113" s="38">
        <v>2.1</v>
      </c>
      <c r="D113" s="44">
        <v>10</v>
      </c>
      <c r="E113" s="52"/>
    </row>
    <row r="114" spans="1:7" x14ac:dyDescent="0.25">
      <c r="A114" s="49" t="s">
        <v>112</v>
      </c>
      <c r="B114" s="38">
        <v>4</v>
      </c>
      <c r="C114" s="38">
        <v>0</v>
      </c>
      <c r="D114" s="44">
        <v>4</v>
      </c>
      <c r="E114" s="52"/>
    </row>
    <row r="115" spans="1:7" x14ac:dyDescent="0.25">
      <c r="A115" s="46" t="s">
        <v>113</v>
      </c>
      <c r="B115" s="35">
        <v>0</v>
      </c>
      <c r="C115" s="38">
        <v>0</v>
      </c>
      <c r="D115" s="41">
        <v>20</v>
      </c>
      <c r="E115" s="52"/>
    </row>
    <row r="116" spans="1:7" ht="30" x14ac:dyDescent="0.25">
      <c r="A116" s="46" t="s">
        <v>90</v>
      </c>
      <c r="B116" s="35">
        <v>15</v>
      </c>
      <c r="C116" s="38">
        <v>9.3000000000000007</v>
      </c>
      <c r="D116" s="41">
        <v>15</v>
      </c>
      <c r="E116" s="52" t="s">
        <v>138</v>
      </c>
    </row>
    <row r="117" spans="1:7" ht="45" x14ac:dyDescent="0.25">
      <c r="A117" s="46" t="s">
        <v>114</v>
      </c>
      <c r="B117" s="35">
        <v>220</v>
      </c>
      <c r="C117" s="38">
        <v>123.3</v>
      </c>
      <c r="D117" s="41">
        <v>400</v>
      </c>
      <c r="E117" s="52" t="s">
        <v>137</v>
      </c>
    </row>
    <row r="118" spans="1:7" ht="30" x14ac:dyDescent="0.25">
      <c r="A118" s="46" t="s">
        <v>115</v>
      </c>
      <c r="B118" s="35">
        <v>54.1</v>
      </c>
      <c r="C118" s="38">
        <v>0</v>
      </c>
      <c r="D118" s="41">
        <v>100</v>
      </c>
      <c r="E118" s="52" t="s">
        <v>136</v>
      </c>
    </row>
    <row r="119" spans="1:7" ht="30" x14ac:dyDescent="0.25">
      <c r="A119" s="46" t="s">
        <v>116</v>
      </c>
      <c r="B119" s="35">
        <v>55</v>
      </c>
      <c r="C119" s="38">
        <v>29.5</v>
      </c>
      <c r="D119" s="41">
        <v>60</v>
      </c>
      <c r="E119" s="52" t="s">
        <v>135</v>
      </c>
    </row>
    <row r="120" spans="1:7" x14ac:dyDescent="0.25">
      <c r="A120" s="46" t="s">
        <v>117</v>
      </c>
      <c r="B120" s="35">
        <v>50</v>
      </c>
      <c r="C120" s="38">
        <v>22</v>
      </c>
      <c r="D120" s="41">
        <v>50</v>
      </c>
      <c r="E120" s="52"/>
    </row>
    <row r="121" spans="1:7" x14ac:dyDescent="0.25">
      <c r="A121" s="46" t="s">
        <v>198</v>
      </c>
      <c r="B121" s="35">
        <v>50</v>
      </c>
      <c r="C121" s="38">
        <v>50</v>
      </c>
      <c r="D121" s="41">
        <v>0</v>
      </c>
      <c r="E121" s="52"/>
    </row>
    <row r="122" spans="1:7" x14ac:dyDescent="0.25">
      <c r="A122" s="8"/>
      <c r="B122" s="35"/>
      <c r="C122" s="35"/>
      <c r="D122" s="41"/>
      <c r="E122" s="52"/>
    </row>
    <row r="123" spans="1:7" x14ac:dyDescent="0.25">
      <c r="A123" s="23" t="s">
        <v>34</v>
      </c>
      <c r="B123" s="34">
        <f>SUM(B124:B134)</f>
        <v>29719.200000000001</v>
      </c>
      <c r="C123" s="34">
        <f>SUM(C124:C134)</f>
        <v>293.10000000000002</v>
      </c>
      <c r="D123" s="40">
        <f>SUM(D124:D134)</f>
        <v>13429.3</v>
      </c>
      <c r="E123" s="55"/>
    </row>
    <row r="124" spans="1:7" x14ac:dyDescent="0.25">
      <c r="A124" s="46" t="s">
        <v>118</v>
      </c>
      <c r="B124" s="35">
        <v>100</v>
      </c>
      <c r="C124" s="35">
        <v>19.3</v>
      </c>
      <c r="D124" s="43">
        <v>100</v>
      </c>
      <c r="E124" s="52"/>
    </row>
    <row r="125" spans="1:7" ht="30" x14ac:dyDescent="0.25">
      <c r="A125" s="46" t="s">
        <v>119</v>
      </c>
      <c r="B125" s="35">
        <v>350</v>
      </c>
      <c r="C125" s="35">
        <v>273.8</v>
      </c>
      <c r="D125" s="41">
        <v>650</v>
      </c>
      <c r="E125" s="52" t="s">
        <v>194</v>
      </c>
    </row>
    <row r="126" spans="1:7" x14ac:dyDescent="0.25">
      <c r="A126" s="46" t="s">
        <v>120</v>
      </c>
      <c r="B126" s="35">
        <v>144.69999999999999</v>
      </c>
      <c r="C126" s="35">
        <v>0</v>
      </c>
      <c r="D126" s="41">
        <v>204.3</v>
      </c>
      <c r="E126" s="52"/>
    </row>
    <row r="127" spans="1:7" x14ac:dyDescent="0.25">
      <c r="A127" s="46" t="s">
        <v>222</v>
      </c>
      <c r="B127" s="35">
        <v>0</v>
      </c>
      <c r="C127" s="35">
        <v>0</v>
      </c>
      <c r="D127" s="41">
        <v>10000</v>
      </c>
      <c r="E127" s="52"/>
    </row>
    <row r="128" spans="1:7" x14ac:dyDescent="0.25">
      <c r="A128" s="46" t="s">
        <v>121</v>
      </c>
      <c r="B128" s="35">
        <v>23374.5</v>
      </c>
      <c r="C128" s="35">
        <v>0</v>
      </c>
      <c r="D128" s="43">
        <v>2425</v>
      </c>
      <c r="E128" s="52"/>
      <c r="G128" s="64"/>
    </row>
    <row r="129" spans="1:7" ht="30" x14ac:dyDescent="0.25">
      <c r="A129" s="46" t="s">
        <v>224</v>
      </c>
      <c r="B129" s="35">
        <v>30</v>
      </c>
      <c r="C129" s="35">
        <v>0</v>
      </c>
      <c r="D129" s="43">
        <v>0</v>
      </c>
      <c r="E129" s="52"/>
      <c r="G129" s="64"/>
    </row>
    <row r="130" spans="1:7" x14ac:dyDescent="0.25">
      <c r="A130" s="46" t="s">
        <v>225</v>
      </c>
      <c r="B130" s="35">
        <v>5000</v>
      </c>
      <c r="C130" s="35">
        <v>0</v>
      </c>
      <c r="D130" s="43">
        <v>0</v>
      </c>
      <c r="E130" s="52"/>
      <c r="G130" s="64"/>
    </row>
    <row r="131" spans="1:7" ht="30" x14ac:dyDescent="0.25">
      <c r="A131" s="46" t="s">
        <v>226</v>
      </c>
      <c r="B131" s="35">
        <v>380</v>
      </c>
      <c r="C131" s="35">
        <v>0</v>
      </c>
      <c r="D131" s="43">
        <v>0</v>
      </c>
      <c r="E131" s="52"/>
      <c r="G131" s="64"/>
    </row>
    <row r="132" spans="1:7" x14ac:dyDescent="0.25">
      <c r="A132" s="46" t="s">
        <v>227</v>
      </c>
      <c r="B132" s="35">
        <v>200</v>
      </c>
      <c r="C132" s="35">
        <v>0</v>
      </c>
      <c r="D132" s="43">
        <v>0</v>
      </c>
      <c r="E132" s="52"/>
      <c r="G132" s="64"/>
    </row>
    <row r="133" spans="1:7" ht="30" x14ac:dyDescent="0.25">
      <c r="A133" s="46" t="s">
        <v>228</v>
      </c>
      <c r="B133" s="35">
        <v>90</v>
      </c>
      <c r="C133" s="35">
        <v>0</v>
      </c>
      <c r="D133" s="43">
        <v>0</v>
      </c>
      <c r="E133" s="52"/>
      <c r="G133" s="64"/>
    </row>
    <row r="134" spans="1:7" ht="75" x14ac:dyDescent="0.25">
      <c r="A134" s="46" t="s">
        <v>122</v>
      </c>
      <c r="B134" s="35">
        <v>50</v>
      </c>
      <c r="C134" s="35">
        <v>0</v>
      </c>
      <c r="D134" s="41">
        <v>50</v>
      </c>
      <c r="E134" s="52" t="s">
        <v>134</v>
      </c>
    </row>
    <row r="135" spans="1:7" x14ac:dyDescent="0.25">
      <c r="A135" s="46"/>
      <c r="B135" s="35"/>
      <c r="C135" s="35"/>
      <c r="D135" s="41"/>
      <c r="E135" s="52"/>
    </row>
    <row r="136" spans="1:7" x14ac:dyDescent="0.25">
      <c r="A136" s="62" t="s">
        <v>167</v>
      </c>
      <c r="B136" s="34">
        <f>SUM(B137)</f>
        <v>2691.5</v>
      </c>
      <c r="C136" s="34">
        <f>SUM(C137)</f>
        <v>2691.5</v>
      </c>
      <c r="D136" s="40">
        <f>SUM(D137)</f>
        <v>2689.9</v>
      </c>
      <c r="E136" s="65"/>
    </row>
    <row r="137" spans="1:7" x14ac:dyDescent="0.25">
      <c r="A137" s="46" t="s">
        <v>168</v>
      </c>
      <c r="B137" s="35">
        <f>SUM(B138:B139)</f>
        <v>2691.5</v>
      </c>
      <c r="C137" s="35">
        <f>SUM(C138:C139)</f>
        <v>2691.5</v>
      </c>
      <c r="D137" s="41">
        <f>SUM(D138:D139)</f>
        <v>2689.9</v>
      </c>
      <c r="E137" s="52"/>
    </row>
    <row r="138" spans="1:7" ht="45" x14ac:dyDescent="0.25">
      <c r="A138" s="49" t="s">
        <v>169</v>
      </c>
      <c r="B138" s="35">
        <v>2658.8</v>
      </c>
      <c r="C138" s="38">
        <v>2658.8</v>
      </c>
      <c r="D138" s="41">
        <v>2689.9</v>
      </c>
      <c r="E138" s="56" t="s">
        <v>174</v>
      </c>
    </row>
    <row r="139" spans="1:7" x14ac:dyDescent="0.25">
      <c r="A139" s="49" t="s">
        <v>177</v>
      </c>
      <c r="B139" s="35">
        <v>32.700000000000003</v>
      </c>
      <c r="C139" s="38">
        <v>32.700000000000003</v>
      </c>
      <c r="D139" s="41">
        <v>0</v>
      </c>
      <c r="E139" s="52"/>
    </row>
    <row r="140" spans="1:7" x14ac:dyDescent="0.25">
      <c r="A140" s="49"/>
      <c r="B140" s="35"/>
      <c r="C140" s="35"/>
      <c r="D140" s="41"/>
      <c r="E140" s="52"/>
    </row>
    <row r="141" spans="1:7" x14ac:dyDescent="0.25">
      <c r="A141" s="62" t="s">
        <v>170</v>
      </c>
      <c r="B141" s="34">
        <v>455</v>
      </c>
      <c r="C141" s="34">
        <v>330</v>
      </c>
      <c r="D141" s="40">
        <v>550</v>
      </c>
      <c r="E141" s="65"/>
    </row>
    <row r="142" spans="1:7" x14ac:dyDescent="0.25">
      <c r="A142" s="4"/>
      <c r="B142" s="38"/>
      <c r="C142" s="38"/>
      <c r="D142" s="44"/>
      <c r="E142" s="52"/>
    </row>
    <row r="143" spans="1:7" x14ac:dyDescent="0.25">
      <c r="A143" s="25" t="s">
        <v>35</v>
      </c>
      <c r="B143" s="39">
        <f>SUM(B6+B20+B23+B60+B74+B91+B96+B102+B123+B136+B141)</f>
        <v>80651.399999999994</v>
      </c>
      <c r="C143" s="39">
        <f>SUM(C6+C20+C23+C60+C74+C91+C96+C102+C123)</f>
        <v>28825.8</v>
      </c>
      <c r="D143" s="45">
        <f>SUM(D6+D20+D23+D60+D74+D91+D96+D102+D123+D136+D141)</f>
        <v>79350.2</v>
      </c>
      <c r="E143" s="33"/>
    </row>
  </sheetData>
  <mergeCells count="3">
    <mergeCell ref="A1:E1"/>
    <mergeCell ref="A2:E2"/>
    <mergeCell ref="A3:E3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6"/>
  <sheetViews>
    <sheetView tabSelected="1" zoomScaleNormal="100" workbookViewId="0">
      <selection activeCell="C16" sqref="C16"/>
    </sheetView>
  </sheetViews>
  <sheetFormatPr defaultRowHeight="15" x14ac:dyDescent="0.25"/>
  <cols>
    <col min="1" max="1" width="50.7109375" customWidth="1"/>
    <col min="2" max="3" width="14" customWidth="1"/>
    <col min="4" max="4" width="54.85546875" style="26" customWidth="1"/>
  </cols>
  <sheetData>
    <row r="1" spans="1:4" ht="23.25" x14ac:dyDescent="0.35">
      <c r="A1" s="72" t="s">
        <v>201</v>
      </c>
      <c r="B1" s="72"/>
      <c r="C1" s="72"/>
      <c r="D1" s="72"/>
    </row>
    <row r="2" spans="1:4" ht="15.75" x14ac:dyDescent="0.25">
      <c r="A2" s="73" t="s">
        <v>36</v>
      </c>
      <c r="B2" s="73"/>
      <c r="C2" s="73"/>
      <c r="D2" s="73"/>
    </row>
    <row r="4" spans="1:4" s="17" customFormat="1" ht="15" customHeight="1" x14ac:dyDescent="0.25">
      <c r="A4" s="16"/>
      <c r="B4" s="15" t="s">
        <v>38</v>
      </c>
      <c r="C4" s="15" t="s">
        <v>39</v>
      </c>
      <c r="D4" s="15" t="s">
        <v>47</v>
      </c>
    </row>
    <row r="5" spans="1:4" x14ac:dyDescent="0.25">
      <c r="A5" s="1"/>
      <c r="B5" s="70">
        <f>SUM(B6:B8)</f>
        <v>831</v>
      </c>
      <c r="C5" s="12">
        <f>SUM(C10:C15)</f>
        <v>831</v>
      </c>
      <c r="D5" s="19"/>
    </row>
    <row r="6" spans="1:4" x14ac:dyDescent="0.25">
      <c r="A6" s="1" t="s">
        <v>199</v>
      </c>
      <c r="B6" s="71">
        <v>280</v>
      </c>
      <c r="C6" s="14"/>
      <c r="D6" s="19"/>
    </row>
    <row r="7" spans="1:4" x14ac:dyDescent="0.25">
      <c r="A7" s="1" t="s">
        <v>200</v>
      </c>
      <c r="B7" s="71">
        <v>550</v>
      </c>
      <c r="C7" s="13"/>
      <c r="D7" s="19"/>
    </row>
    <row r="8" spans="1:4" x14ac:dyDescent="0.25">
      <c r="A8" s="1" t="s">
        <v>40</v>
      </c>
      <c r="B8" s="71">
        <v>1</v>
      </c>
      <c r="C8" s="13"/>
      <c r="D8" s="19"/>
    </row>
    <row r="9" spans="1:4" x14ac:dyDescent="0.25">
      <c r="A9" s="1"/>
      <c r="B9" s="11"/>
      <c r="C9" s="13"/>
      <c r="D9" s="19"/>
    </row>
    <row r="10" spans="1:4" x14ac:dyDescent="0.25">
      <c r="A10" s="1" t="s">
        <v>41</v>
      </c>
      <c r="B10" s="11"/>
      <c r="C10" s="13">
        <v>200</v>
      </c>
      <c r="D10" s="19"/>
    </row>
    <row r="11" spans="1:4" x14ac:dyDescent="0.25">
      <c r="A11" s="1" t="s">
        <v>42</v>
      </c>
      <c r="B11" s="11"/>
      <c r="C11" s="13">
        <v>66</v>
      </c>
      <c r="D11" s="19"/>
    </row>
    <row r="12" spans="1:4" x14ac:dyDescent="0.25">
      <c r="A12" s="1" t="s">
        <v>43</v>
      </c>
      <c r="B12" s="11"/>
      <c r="C12" s="13">
        <v>270</v>
      </c>
      <c r="D12" s="19"/>
    </row>
    <row r="13" spans="1:4" x14ac:dyDescent="0.25">
      <c r="A13" s="1" t="s">
        <v>44</v>
      </c>
      <c r="B13" s="11"/>
      <c r="C13" s="13">
        <v>180</v>
      </c>
      <c r="D13" s="19"/>
    </row>
    <row r="14" spans="1:4" x14ac:dyDescent="0.25">
      <c r="A14" s="1" t="s">
        <v>45</v>
      </c>
      <c r="B14" s="11"/>
      <c r="C14" s="13">
        <v>2</v>
      </c>
      <c r="D14" s="19"/>
    </row>
    <row r="15" spans="1:4" x14ac:dyDescent="0.25">
      <c r="A15" s="1" t="s">
        <v>46</v>
      </c>
      <c r="B15" s="11"/>
      <c r="C15" s="13">
        <v>113</v>
      </c>
      <c r="D15" s="19"/>
    </row>
    <row r="16" spans="1:4" x14ac:dyDescent="0.25">
      <c r="A16" s="1"/>
      <c r="B16" s="11"/>
      <c r="C16" s="11"/>
      <c r="D16" s="19"/>
    </row>
  </sheetData>
  <mergeCells count="2">
    <mergeCell ref="A1:D1"/>
    <mergeCell ref="A2:D2"/>
  </mergeCells>
  <pageMargins left="0.70866141732283472" right="0.70866141732283472" top="0.78740157480314965" bottom="0.78740157480314965" header="0.31496062992125984" footer="0.31496062992125984"/>
  <pageSetup paperSize="9" scale="98" firstPageNumber="10" fitToHeight="0" orientation="landscape" useFirstPageNumber="1" horizontalDpi="4294967295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PRIJMY</vt:lpstr>
      <vt:lpstr>VYDAJE</vt:lpstr>
      <vt:lpstr>SF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2023-11-29T09:13:54Z</cp:lastPrinted>
  <dcterms:created xsi:type="dcterms:W3CDTF">2017-10-26T07:12:17Z</dcterms:created>
  <dcterms:modified xsi:type="dcterms:W3CDTF">2023-11-29T09:13:59Z</dcterms:modified>
</cp:coreProperties>
</file>